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225" tabRatio="599" activeTab="0"/>
  </bookViews>
  <sheets>
    <sheet name="Porovnání příjmů" sheetId="1" r:id="rId1"/>
    <sheet name="Porovnání výdajů" sheetId="2" r:id="rId2"/>
  </sheets>
  <definedNames/>
  <calcPr fullCalcOnLoad="1"/>
</workbook>
</file>

<file path=xl/sharedStrings.xml><?xml version="1.0" encoding="utf-8"?>
<sst xmlns="http://schemas.openxmlformats.org/spreadsheetml/2006/main" count="85" uniqueCount="72">
  <si>
    <t>a</t>
  </si>
  <si>
    <t>b</t>
  </si>
  <si>
    <t>c</t>
  </si>
  <si>
    <t>e</t>
  </si>
  <si>
    <t>g</t>
  </si>
  <si>
    <t>Třída 1 - Daňové příjmy</t>
  </si>
  <si>
    <t>Daně z příjmů fyzických osob</t>
  </si>
  <si>
    <t>Daně z příjmů právnických osob</t>
  </si>
  <si>
    <t>Poplatky a daně z vybraných činností</t>
  </si>
  <si>
    <t>Majetkové daně</t>
  </si>
  <si>
    <t>Třída 2 - Nedaňové příjmy</t>
  </si>
  <si>
    <t>Příjmy z vlastní činnost</t>
  </si>
  <si>
    <t>Odvody přebytků org. s přímým vztahem</t>
  </si>
  <si>
    <t>Příjmy z pronájmu majetku</t>
  </si>
  <si>
    <t>Příjmy z úroků a realizace fin. majetku</t>
  </si>
  <si>
    <t>Přijaté sankční platby a vratky transferů</t>
  </si>
  <si>
    <t>Příjaté splátky půjček</t>
  </si>
  <si>
    <t>Třída 3 - Kapitálové příjmy</t>
  </si>
  <si>
    <t>Příjmy z prodeje inv. majetku a ostatní</t>
  </si>
  <si>
    <t>Příjmy z prodeje akcií a majetkových podílů</t>
  </si>
  <si>
    <t>Třída 4 - Přijaté dotace</t>
  </si>
  <si>
    <t>Neinvestiční dotace z centrální úrovně</t>
  </si>
  <si>
    <t>Neinvestiční dotace z územní úrovně</t>
  </si>
  <si>
    <t>Převody z vlastních fondů</t>
  </si>
  <si>
    <t>Neinvestiční dotace ze zahraničí</t>
  </si>
  <si>
    <t>Investiční dotace z centrální úrovně</t>
  </si>
  <si>
    <t>Investiční dotace z územní úrovně</t>
  </si>
  <si>
    <t>Investiční dotace ze zahraničí</t>
  </si>
  <si>
    <t>Příjmy celkem</t>
  </si>
  <si>
    <t>Třída 5 - Běžné výdaje</t>
  </si>
  <si>
    <t>Platy zaměstnanců a ost. platby za prov. práci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</si>
  <si>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</si>
  <si>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</si>
  <si>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</si>
  <si>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</si>
  <si>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</si>
  <si>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</si>
  <si>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</t>
  </si>
  <si>
    <t>Příspěvky a náhrady</t>
  </si>
  <si>
    <t>Neinvestiční dotace podnikatelským subjektům</t>
  </si>
  <si>
    <t>Neinvestiční dotace neziskovým organizacím</t>
  </si>
  <si>
    <t>Neinvestiční transfery územním rozpočtům</t>
  </si>
  <si>
    <t>Neinvestiční transfery příspěvkovým org.</t>
  </si>
  <si>
    <t>Neinvestiční převody vlastním fondům</t>
  </si>
  <si>
    <t>Platby daní a poplatků vyšším rozpočtům</t>
  </si>
  <si>
    <t>Sociální dávky</t>
  </si>
  <si>
    <t>Náhrady placené obyvatelstvu</t>
  </si>
  <si>
    <t>Ostatní transfery obyvatelstvu (dary apod.)</t>
  </si>
  <si>
    <t>Ostatní neinvestiční výdaje</t>
  </si>
  <si>
    <t>Třída 6 - Kapitálové výdaje</t>
  </si>
  <si>
    <t>Třída 7 - Ostatní výdaje</t>
  </si>
  <si>
    <t>Třída 8 - Financování</t>
  </si>
  <si>
    <t>Výdaje celkem</t>
  </si>
  <si>
    <t>Celkem</t>
  </si>
  <si>
    <t xml:space="preserve">Neinvestiční půjčky </t>
  </si>
  <si>
    <t>Krátkodobé financování</t>
  </si>
  <si>
    <t>Dlouhodobé financování</t>
  </si>
  <si>
    <t>DPH</t>
  </si>
  <si>
    <t>d</t>
  </si>
  <si>
    <t>f</t>
  </si>
  <si>
    <t>Ostatní příjmy</t>
  </si>
  <si>
    <t>Rok 2006</t>
  </si>
  <si>
    <t>Rozpočet 2007</t>
  </si>
  <si>
    <t>Rok 2007</t>
  </si>
  <si>
    <t>Rok 2008</t>
  </si>
  <si>
    <t>%   2008/2006</t>
  </si>
  <si>
    <t xml:space="preserve"> %   2008/2006</t>
  </si>
  <si>
    <t>% 2007/2006</t>
  </si>
  <si>
    <t>h</t>
  </si>
  <si>
    <t>% 2008/2007</t>
  </si>
  <si>
    <t xml:space="preserve"> %      2008/2007</t>
  </si>
  <si>
    <t xml:space="preserve"> %   2007/2006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</si>
</sst>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8"/>
      <name val="Arial CE"/>
      <family val="0"/>
    </font>
    <font>
      <b/>
      <sz val="8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color indexed="8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left"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vertical="center"/>
    </xf>
    <xf numFmtId="164" fontId="13" fillId="0" borderId="2" xfId="0" applyNumberFormat="1" applyFont="1" applyBorder="1" applyAlignment="1">
      <alignment vertical="center"/>
    </xf>
    <xf numFmtId="164" fontId="12" fillId="0" borderId="20" xfId="0" applyNumberFormat="1" applyFont="1" applyFill="1" applyBorder="1" applyAlignment="1">
      <alignment vertical="center"/>
    </xf>
    <xf numFmtId="164" fontId="12" fillId="0" borderId="16" xfId="0" applyNumberFormat="1" applyFont="1" applyFill="1" applyBorder="1" applyAlignment="1">
      <alignment vertical="center"/>
    </xf>
    <xf numFmtId="164" fontId="12" fillId="0" borderId="26" xfId="0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vertical="center"/>
    </xf>
    <xf numFmtId="4" fontId="4" fillId="0" borderId="25" xfId="0" applyNumberFormat="1" applyFont="1" applyBorder="1" applyAlignment="1">
      <alignment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vertical="center"/>
    </xf>
    <xf numFmtId="164" fontId="13" fillId="0" borderId="29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Plnění příjmů od počátku roku</a:t>
            </a:r>
          </a:p>
        </c:rich>
      </c:tx>
      <c:layout>
        <c:manualLayout>
          <c:xMode val="factor"/>
          <c:yMode val="factor"/>
          <c:x val="0.0115"/>
          <c:y val="-0.003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6"/>
          <c:y val="0.161"/>
          <c:w val="0.86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'Porovnání příjmů'!$C$1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('Porovnání příjmů'!$A$3,'Porovnání příjmů'!$A$9,'Porovnání příjmů'!$A$17,'Porovnání příjmů'!$A$20)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dotace</c:v>
                </c:pt>
              </c:strCache>
            </c:strRef>
          </c:cat>
          <c:val>
            <c:numRef>
              <c:f>('Porovnání příjmů'!$C$3,'Porovnání příjmů'!$C$9,'Porovnání příjmů'!$C$17,'Porovnání příjmů'!$C$20)</c:f>
              <c:numCache>
                <c:ptCount val="4"/>
                <c:pt idx="0">
                  <c:v>167123.25</c:v>
                </c:pt>
                <c:pt idx="1">
                  <c:v>52115.5</c:v>
                </c:pt>
                <c:pt idx="2">
                  <c:v>20238.36</c:v>
                </c:pt>
                <c:pt idx="3">
                  <c:v>74160.02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'Porovnání příjmů'!$D$1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wdDnDiag">
              <a:fgClr>
                <a:srgbClr val="3333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3333CC"/>
                </a:fgClr>
                <a:bgClr>
                  <a:srgbClr val="FFFFFF"/>
                </a:bgClr>
              </a:pattFill>
            </c:spPr>
          </c:dPt>
          <c:cat>
            <c:strRef>
              <c:f>('Porovnání příjmů'!$A$3,'Porovnání příjmů'!$A$9,'Porovnání příjmů'!$A$17,'Porovnání příjmů'!$A$20)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dotace</c:v>
                </c:pt>
              </c:strCache>
            </c:strRef>
          </c:cat>
          <c:val>
            <c:numRef>
              <c:f>('Porovnání příjmů'!$D$3,'Porovnání příjmů'!$D$9,'Porovnání příjmů'!$D$17,'Porovnání příjmů'!$D$20)</c:f>
              <c:numCache>
                <c:ptCount val="4"/>
                <c:pt idx="0">
                  <c:v>174996.90000000002</c:v>
                </c:pt>
                <c:pt idx="1">
                  <c:v>52715.53999999999</c:v>
                </c:pt>
                <c:pt idx="2">
                  <c:v>46892.93</c:v>
                </c:pt>
                <c:pt idx="3">
                  <c:v>118616.10999999999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'Porovnání příjmů'!$F$1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('Porovnání příjmů'!$A$3,'Porovnání příjmů'!$A$9,'Porovnání příjmů'!$A$17,'Porovnání příjmů'!$A$20)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dotace</c:v>
                </c:pt>
              </c:strCache>
            </c:strRef>
          </c:cat>
          <c:val>
            <c:numRef>
              <c:f>('Porovnání příjmů'!$F$3,'Porovnání příjmů'!$F$9,'Porovnání příjmů'!$F$17,'Porovnání příjmů'!$F$20)</c:f>
              <c:numCache>
                <c:ptCount val="4"/>
                <c:pt idx="0">
                  <c:v>187632.83000000002</c:v>
                </c:pt>
                <c:pt idx="1">
                  <c:v>53088.16</c:v>
                </c:pt>
                <c:pt idx="2">
                  <c:v>46457.69</c:v>
                </c:pt>
                <c:pt idx="3">
                  <c:v>91427.39</c:v>
                </c:pt>
              </c:numCache>
            </c:numRef>
          </c:val>
          <c:shape val="box"/>
        </c:ser>
        <c:gapDepth val="0"/>
        <c:shape val="box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66035"/>
        <c:crosses val="autoZero"/>
        <c:auto val="0"/>
        <c:lblOffset val="100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8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Čerpání výdajů od počátku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575"/>
          <c:y val="0.151"/>
          <c:w val="0.863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'Porovnání výdajů'!$C$1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800000"/>
              </a:solidFill>
            </c:spPr>
          </c:dPt>
          <c:cat>
            <c:strRef>
              <c:f>('Porovnání výdajů'!$A$3,'Porovnání výdajů'!$A$24)</c:f>
              <c:strCache>
                <c:ptCount val="2"/>
                <c:pt idx="0">
                  <c:v>Třída 5 - Běžné výdaje</c:v>
                </c:pt>
                <c:pt idx="1">
                  <c:v>Třída 6 - Kapitálové výdaje</c:v>
                </c:pt>
              </c:strCache>
            </c:strRef>
          </c:cat>
          <c:val>
            <c:numRef>
              <c:f>('Porovnání výdajů'!$C$3,'Porovnání výdajů'!$C$24)</c:f>
              <c:numCache>
                <c:ptCount val="2"/>
                <c:pt idx="0">
                  <c:v>259541.75999999998</c:v>
                </c:pt>
                <c:pt idx="1">
                  <c:v>62220.03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'Porovnání výdajů'!$D$1</c:f>
              <c:strCache>
                <c:ptCount val="1"/>
                <c:pt idx="0">
                  <c:v>Rok 2007</c:v>
                </c:pt>
              </c:strCache>
            </c:strRef>
          </c:tx>
          <c:spPr>
            <a:pattFill prst="smGrid">
              <a:fgClr>
                <a:srgbClr val="3333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('Porovnání výdajů'!$A$3,'Porovnání výdajů'!$A$24)</c:f>
              <c:strCache>
                <c:ptCount val="2"/>
                <c:pt idx="0">
                  <c:v>Třída 5 - Běžné výdaje</c:v>
                </c:pt>
                <c:pt idx="1">
                  <c:v>Třída 6 - Kapitálové výdaje</c:v>
                </c:pt>
              </c:strCache>
            </c:strRef>
          </c:cat>
          <c:val>
            <c:numRef>
              <c:f>('Porovnání výdajů'!$D$3,'Porovnání výdajů'!$D$24)</c:f>
              <c:numCache>
                <c:ptCount val="2"/>
                <c:pt idx="0">
                  <c:v>285866.8599999999</c:v>
                </c:pt>
                <c:pt idx="1">
                  <c:v>125483.54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'Porovnání výdajů'!$F$1</c:f>
              <c:strCache>
                <c:ptCount val="1"/>
                <c:pt idx="0">
                  <c:v>Rok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('Porovnání výdajů'!$A$3,'Porovnání výdajů'!$A$24)</c:f>
              <c:strCache>
                <c:ptCount val="2"/>
                <c:pt idx="0">
                  <c:v>Třída 5 - Běžné výdaje</c:v>
                </c:pt>
                <c:pt idx="1">
                  <c:v>Třída 6 - Kapitálové výdaje</c:v>
                </c:pt>
              </c:strCache>
            </c:strRef>
          </c:cat>
          <c:val>
            <c:numRef>
              <c:f>('Porovnání výdajů'!$F$3,'Porovnání výdajů'!$F$24)</c:f>
              <c:numCache>
                <c:ptCount val="2"/>
                <c:pt idx="0">
                  <c:v>312281.67000000004</c:v>
                </c:pt>
                <c:pt idx="1">
                  <c:v>86833.23</c:v>
                </c:pt>
              </c:numCache>
            </c:numRef>
          </c:val>
          <c:shape val="box"/>
        </c:ser>
        <c:gapDepth val="0"/>
        <c:shape val="box"/>
        <c:axId val="42776588"/>
        <c:axId val="49444973"/>
      </c:bar3D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44973"/>
        <c:crosses val="autoZero"/>
        <c:auto val="0"/>
        <c:lblOffset val="100"/>
        <c:noMultiLvlLbl val="0"/>
      </c:catAx>
      <c:valAx>
        <c:axId val="49444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19050</xdr:rowOff>
    </xdr:from>
    <xdr:to>
      <xdr:col>8</xdr:col>
      <xdr:colOff>9525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76200" y="5924550"/>
        <a:ext cx="69342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9525</xdr:rowOff>
    </xdr:from>
    <xdr:to>
      <xdr:col>7</xdr:col>
      <xdr:colOff>695325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5000625"/>
        <a:ext cx="7048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4.25390625" style="2" customWidth="1"/>
    <col min="2" max="2" width="30.125" style="2" customWidth="1"/>
    <col min="3" max="4" width="10.25390625" style="2" customWidth="1"/>
    <col min="5" max="5" width="9.25390625" style="58" customWidth="1"/>
    <col min="6" max="6" width="9.75390625" style="2" customWidth="1"/>
    <col min="7" max="7" width="9.125" style="58" customWidth="1"/>
    <col min="8" max="8" width="8.875" style="2" customWidth="1"/>
  </cols>
  <sheetData>
    <row r="1" spans="1:15" s="2" customFormat="1" ht="27" customHeight="1">
      <c r="A1" s="11"/>
      <c r="B1" s="12" t="s">
        <v>62</v>
      </c>
      <c r="C1" s="13" t="s">
        <v>61</v>
      </c>
      <c r="D1" s="13" t="s">
        <v>63</v>
      </c>
      <c r="E1" s="55" t="s">
        <v>71</v>
      </c>
      <c r="F1" s="52" t="s">
        <v>64</v>
      </c>
      <c r="G1" s="55" t="s">
        <v>70</v>
      </c>
      <c r="H1" s="45" t="s">
        <v>66</v>
      </c>
      <c r="I1" s="4"/>
      <c r="J1" s="4"/>
      <c r="K1" s="4"/>
      <c r="L1" s="4"/>
      <c r="M1" s="4"/>
      <c r="N1" s="4"/>
      <c r="O1" s="4"/>
    </row>
    <row r="2" spans="1:15" s="2" customFormat="1" ht="13.5" thickBot="1">
      <c r="A2" s="27" t="s">
        <v>0</v>
      </c>
      <c r="B2" s="28" t="s">
        <v>1</v>
      </c>
      <c r="C2" s="28" t="s">
        <v>2</v>
      </c>
      <c r="D2" s="28" t="s">
        <v>58</v>
      </c>
      <c r="E2" s="56" t="s">
        <v>3</v>
      </c>
      <c r="F2" s="28" t="s">
        <v>59</v>
      </c>
      <c r="G2" s="59" t="s">
        <v>4</v>
      </c>
      <c r="H2" s="39" t="s">
        <v>68</v>
      </c>
      <c r="I2" s="4"/>
      <c r="J2" s="4"/>
      <c r="K2" s="4"/>
      <c r="L2" s="4"/>
      <c r="M2" s="4"/>
      <c r="N2" s="4"/>
      <c r="O2" s="4"/>
    </row>
    <row r="3" spans="1:15" s="2" customFormat="1" ht="12.75" customHeight="1" thickBot="1">
      <c r="A3" s="19" t="s">
        <v>5</v>
      </c>
      <c r="B3" s="20"/>
      <c r="C3" s="18">
        <f>SUM(C4:C8)</f>
        <v>167123.25</v>
      </c>
      <c r="D3" s="18">
        <f>SUM(D4:D8)</f>
        <v>174996.90000000002</v>
      </c>
      <c r="E3" s="46">
        <f aca="true" t="shared" si="0" ref="E3:E10">D3/C3*100</f>
        <v>104.71128343901883</v>
      </c>
      <c r="F3" s="18">
        <f>SUM(F4:F8)</f>
        <v>187632.83000000002</v>
      </c>
      <c r="G3" s="60">
        <f aca="true" t="shared" si="1" ref="G3:G9">F3/D3*100</f>
        <v>107.22065933739398</v>
      </c>
      <c r="H3" s="40">
        <f aca="true" t="shared" si="2" ref="H3:H23">F3/C3*100</f>
        <v>112.2721285039634</v>
      </c>
      <c r="I3" s="3"/>
      <c r="J3" s="3"/>
      <c r="K3" s="3"/>
      <c r="L3" s="3"/>
      <c r="M3" s="3"/>
      <c r="N3" s="3"/>
      <c r="O3" s="3"/>
    </row>
    <row r="4" spans="1:15" s="2" customFormat="1" ht="12.75" customHeight="1">
      <c r="A4" s="10">
        <v>111</v>
      </c>
      <c r="B4" s="6" t="s">
        <v>6</v>
      </c>
      <c r="C4" s="7">
        <v>36530.03</v>
      </c>
      <c r="D4" s="7">
        <v>40544.55</v>
      </c>
      <c r="E4" s="47">
        <f t="shared" si="0"/>
        <v>110.98964331537641</v>
      </c>
      <c r="F4" s="7">
        <v>37782.29</v>
      </c>
      <c r="G4" s="61">
        <f t="shared" si="1"/>
        <v>93.18709912922944</v>
      </c>
      <c r="H4" s="53">
        <f t="shared" si="2"/>
        <v>103.42802893947803</v>
      </c>
      <c r="I4" s="3"/>
      <c r="J4" s="3"/>
      <c r="K4" s="3"/>
      <c r="L4" s="3"/>
      <c r="M4" s="3"/>
      <c r="N4" s="3"/>
      <c r="O4" s="3"/>
    </row>
    <row r="5" spans="1:15" s="2" customFormat="1" ht="12.75" customHeight="1">
      <c r="A5" s="10">
        <v>112</v>
      </c>
      <c r="B5" s="6" t="s">
        <v>7</v>
      </c>
      <c r="C5" s="7">
        <v>45904.31</v>
      </c>
      <c r="D5" s="7">
        <v>46228.3</v>
      </c>
      <c r="E5" s="47">
        <f t="shared" si="0"/>
        <v>100.70579429251852</v>
      </c>
      <c r="F5" s="7">
        <v>54634.84</v>
      </c>
      <c r="G5" s="61">
        <f t="shared" si="1"/>
        <v>118.1848348306124</v>
      </c>
      <c r="H5" s="54">
        <f t="shared" si="2"/>
        <v>119.0189766494693</v>
      </c>
      <c r="I5" s="3"/>
      <c r="J5" s="3"/>
      <c r="K5" s="3"/>
      <c r="L5" s="3"/>
      <c r="M5" s="3"/>
      <c r="N5" s="3"/>
      <c r="O5" s="3"/>
    </row>
    <row r="6" spans="1:15" s="2" customFormat="1" ht="12.75" customHeight="1">
      <c r="A6" s="10">
        <v>121</v>
      </c>
      <c r="B6" s="6" t="s">
        <v>57</v>
      </c>
      <c r="C6" s="7">
        <v>44376.57</v>
      </c>
      <c r="D6" s="7">
        <v>45773.67</v>
      </c>
      <c r="E6" s="47">
        <f t="shared" si="0"/>
        <v>103.14828297905854</v>
      </c>
      <c r="F6" s="7">
        <v>51427.35</v>
      </c>
      <c r="G6" s="61">
        <f t="shared" si="1"/>
        <v>112.35138017117701</v>
      </c>
      <c r="H6" s="54">
        <f t="shared" si="2"/>
        <v>115.88851954984354</v>
      </c>
      <c r="I6" s="3"/>
      <c r="J6" s="3"/>
      <c r="K6" s="3"/>
      <c r="L6" s="3"/>
      <c r="M6" s="3"/>
      <c r="N6" s="3"/>
      <c r="O6" s="3"/>
    </row>
    <row r="7" spans="1:15" s="2" customFormat="1" ht="12.75" customHeight="1">
      <c r="A7" s="10">
        <v>13</v>
      </c>
      <c r="B7" s="6" t="s">
        <v>8</v>
      </c>
      <c r="C7" s="7">
        <v>34788.08</v>
      </c>
      <c r="D7" s="7">
        <v>36474.84</v>
      </c>
      <c r="E7" s="47">
        <f t="shared" si="0"/>
        <v>104.84867230384658</v>
      </c>
      <c r="F7" s="7">
        <v>37559.54</v>
      </c>
      <c r="G7" s="61">
        <f t="shared" si="1"/>
        <v>102.97383072824995</v>
      </c>
      <c r="H7" s="54">
        <f t="shared" si="2"/>
        <v>107.96669433898047</v>
      </c>
      <c r="I7" s="3"/>
      <c r="J7" s="3"/>
      <c r="K7" s="3"/>
      <c r="L7" s="3"/>
      <c r="M7" s="3"/>
      <c r="N7" s="3"/>
      <c r="O7" s="3"/>
    </row>
    <row r="8" spans="1:15" s="2" customFormat="1" ht="12.75" customHeight="1" thickBot="1">
      <c r="A8" s="10">
        <v>15</v>
      </c>
      <c r="B8" s="6" t="s">
        <v>9</v>
      </c>
      <c r="C8" s="7">
        <v>5524.26</v>
      </c>
      <c r="D8" s="7">
        <v>5975.54</v>
      </c>
      <c r="E8" s="47">
        <f t="shared" si="0"/>
        <v>108.16905793717166</v>
      </c>
      <c r="F8" s="7">
        <v>6228.81</v>
      </c>
      <c r="G8" s="61">
        <f t="shared" si="1"/>
        <v>104.23844539572993</v>
      </c>
      <c r="H8" s="54">
        <f t="shared" si="2"/>
        <v>112.75374439291417</v>
      </c>
      <c r="I8" s="3"/>
      <c r="J8" s="3"/>
      <c r="K8" s="3"/>
      <c r="L8" s="3"/>
      <c r="M8" s="3"/>
      <c r="N8" s="3"/>
      <c r="O8" s="3"/>
    </row>
    <row r="9" spans="1:15" s="2" customFormat="1" ht="12.75" customHeight="1" thickBot="1">
      <c r="A9" s="19" t="s">
        <v>10</v>
      </c>
      <c r="B9" s="20"/>
      <c r="C9" s="18">
        <f>SUM(C10:C16)</f>
        <v>52115.5</v>
      </c>
      <c r="D9" s="18">
        <f>SUM(D10:D16)</f>
        <v>52715.53999999999</v>
      </c>
      <c r="E9" s="46">
        <f t="shared" si="0"/>
        <v>101.15136571653345</v>
      </c>
      <c r="F9" s="18">
        <f>SUM(F10:F16)</f>
        <v>53088.16</v>
      </c>
      <c r="G9" s="60">
        <f t="shared" si="1"/>
        <v>100.7068503898471</v>
      </c>
      <c r="H9" s="40">
        <f t="shared" si="2"/>
        <v>101.86635453943644</v>
      </c>
      <c r="I9" s="3"/>
      <c r="J9" s="3"/>
      <c r="K9" s="3"/>
      <c r="L9" s="3"/>
      <c r="M9" s="3"/>
      <c r="N9" s="3"/>
      <c r="O9" s="3"/>
    </row>
    <row r="10" spans="1:15" s="2" customFormat="1" ht="12.75" customHeight="1">
      <c r="A10" s="10">
        <v>211</v>
      </c>
      <c r="B10" s="6" t="s">
        <v>11</v>
      </c>
      <c r="C10" s="7">
        <v>561.43</v>
      </c>
      <c r="D10" s="7">
        <v>536.17</v>
      </c>
      <c r="E10" s="47">
        <f t="shared" si="0"/>
        <v>95.50077480718878</v>
      </c>
      <c r="F10" s="7">
        <v>2926.91</v>
      </c>
      <c r="G10" s="61">
        <f aca="true" t="shared" si="3" ref="G10:G16">F10/D10*100</f>
        <v>545.8921610683179</v>
      </c>
      <c r="H10" s="54">
        <f t="shared" si="2"/>
        <v>521.3312434319506</v>
      </c>
      <c r="I10" s="3"/>
      <c r="J10" s="3"/>
      <c r="K10" s="3"/>
      <c r="L10" s="3"/>
      <c r="M10" s="3"/>
      <c r="N10" s="3"/>
      <c r="O10" s="3"/>
    </row>
    <row r="11" spans="1:15" s="2" customFormat="1" ht="12.75" customHeight="1">
      <c r="A11" s="10">
        <v>212</v>
      </c>
      <c r="B11" s="6" t="s">
        <v>12</v>
      </c>
      <c r="C11" s="7">
        <v>0</v>
      </c>
      <c r="D11" s="7">
        <v>0</v>
      </c>
      <c r="E11" s="47">
        <v>0</v>
      </c>
      <c r="F11" s="7">
        <v>0</v>
      </c>
      <c r="G11" s="61">
        <v>0</v>
      </c>
      <c r="H11" s="54">
        <v>0</v>
      </c>
      <c r="I11" s="3"/>
      <c r="J11" s="3"/>
      <c r="K11" s="3"/>
      <c r="L11" s="3"/>
      <c r="M11" s="3"/>
      <c r="N11" s="3"/>
      <c r="O11" s="3"/>
    </row>
    <row r="12" spans="1:15" s="2" customFormat="1" ht="12.75" customHeight="1">
      <c r="A12" s="10">
        <v>213</v>
      </c>
      <c r="B12" s="6" t="s">
        <v>13</v>
      </c>
      <c r="C12" s="7">
        <v>41059.68</v>
      </c>
      <c r="D12" s="7">
        <v>42381.24</v>
      </c>
      <c r="E12" s="47">
        <f aca="true" t="shared" si="4" ref="E12:E25">D12/C12*100</f>
        <v>103.21863200102874</v>
      </c>
      <c r="F12" s="7">
        <v>40543.81</v>
      </c>
      <c r="G12" s="61">
        <f t="shared" si="3"/>
        <v>95.6645204340411</v>
      </c>
      <c r="H12" s="54">
        <f t="shared" si="2"/>
        <v>98.74360930236182</v>
      </c>
      <c r="I12" s="3"/>
      <c r="J12" s="3"/>
      <c r="K12" s="3"/>
      <c r="L12" s="3"/>
      <c r="M12" s="3"/>
      <c r="N12" s="3"/>
      <c r="O12" s="3"/>
    </row>
    <row r="13" spans="1:15" s="2" customFormat="1" ht="12.75" customHeight="1">
      <c r="A13" s="10">
        <v>214</v>
      </c>
      <c r="B13" s="6" t="s">
        <v>14</v>
      </c>
      <c r="C13" s="7">
        <v>2972.59</v>
      </c>
      <c r="D13" s="7">
        <v>3719.41</v>
      </c>
      <c r="E13" s="47">
        <f t="shared" si="4"/>
        <v>125.12354546035611</v>
      </c>
      <c r="F13" s="7">
        <v>4495.24</v>
      </c>
      <c r="G13" s="61">
        <f t="shared" si="3"/>
        <v>120.85895343616326</v>
      </c>
      <c r="H13" s="54">
        <f t="shared" si="2"/>
        <v>151.22300754560837</v>
      </c>
      <c r="I13" s="3"/>
      <c r="J13" s="3"/>
      <c r="K13" s="3"/>
      <c r="L13" s="3"/>
      <c r="M13" s="3"/>
      <c r="N13" s="3"/>
      <c r="O13" s="3"/>
    </row>
    <row r="14" spans="1:15" s="2" customFormat="1" ht="12.75" customHeight="1">
      <c r="A14" s="10">
        <v>22</v>
      </c>
      <c r="B14" s="6" t="s">
        <v>15</v>
      </c>
      <c r="C14" s="7">
        <v>2613.93</v>
      </c>
      <c r="D14" s="7">
        <v>2978.03</v>
      </c>
      <c r="E14" s="47">
        <f t="shared" si="4"/>
        <v>113.92921769136895</v>
      </c>
      <c r="F14" s="7">
        <v>2358.75</v>
      </c>
      <c r="G14" s="61">
        <f t="shared" si="3"/>
        <v>79.20504494581988</v>
      </c>
      <c r="H14" s="54">
        <f t="shared" si="2"/>
        <v>90.23768807886975</v>
      </c>
      <c r="I14" s="3"/>
      <c r="J14" s="3"/>
      <c r="K14" s="3"/>
      <c r="L14" s="3"/>
      <c r="M14" s="3"/>
      <c r="N14" s="3"/>
      <c r="O14" s="3"/>
    </row>
    <row r="15" spans="1:15" s="2" customFormat="1" ht="12.75" customHeight="1">
      <c r="A15" s="10">
        <v>23</v>
      </c>
      <c r="B15" s="6" t="s">
        <v>60</v>
      </c>
      <c r="C15" s="7">
        <v>4373.05</v>
      </c>
      <c r="D15" s="7">
        <v>1705.39</v>
      </c>
      <c r="E15" s="47">
        <f t="shared" si="4"/>
        <v>38.99772470015207</v>
      </c>
      <c r="F15" s="7">
        <v>2479.26</v>
      </c>
      <c r="G15" s="61">
        <f t="shared" si="3"/>
        <v>145.37789010138445</v>
      </c>
      <c r="H15" s="54">
        <f t="shared" si="2"/>
        <v>56.69406935662753</v>
      </c>
      <c r="I15" s="3"/>
      <c r="J15" s="3"/>
      <c r="K15" s="3"/>
      <c r="L15" s="3"/>
      <c r="M15" s="3"/>
      <c r="N15" s="3"/>
      <c r="O15" s="3"/>
    </row>
    <row r="16" spans="1:15" s="2" customFormat="1" ht="12.75" customHeight="1" thickBot="1">
      <c r="A16" s="16">
        <v>24</v>
      </c>
      <c r="B16" s="17" t="s">
        <v>16</v>
      </c>
      <c r="C16" s="22">
        <v>534.82</v>
      </c>
      <c r="D16" s="22">
        <v>1395.3</v>
      </c>
      <c r="E16" s="47">
        <f t="shared" si="4"/>
        <v>260.8915149022101</v>
      </c>
      <c r="F16" s="22">
        <v>284.19</v>
      </c>
      <c r="G16" s="61">
        <f t="shared" si="3"/>
        <v>20.367662868200387</v>
      </c>
      <c r="H16" s="54">
        <f t="shared" si="2"/>
        <v>53.13750420702292</v>
      </c>
      <c r="I16" s="3"/>
      <c r="J16" s="3"/>
      <c r="K16" s="3"/>
      <c r="L16" s="3"/>
      <c r="M16" s="3"/>
      <c r="N16" s="3"/>
      <c r="O16" s="3"/>
    </row>
    <row r="17" spans="1:15" s="2" customFormat="1" ht="12.75" customHeight="1" thickBot="1">
      <c r="A17" s="19" t="s">
        <v>17</v>
      </c>
      <c r="B17" s="20"/>
      <c r="C17" s="18">
        <f>SUM(C18:C19)</f>
        <v>20238.36</v>
      </c>
      <c r="D17" s="18">
        <f>SUM(D18:D19)</f>
        <v>46892.93</v>
      </c>
      <c r="E17" s="46">
        <f>D17/C17*100</f>
        <v>231.70321112975557</v>
      </c>
      <c r="F17" s="18">
        <f>SUM(F18:F19)</f>
        <v>46457.69</v>
      </c>
      <c r="G17" s="60">
        <f>F17/D17*100</f>
        <v>99.07184302623018</v>
      </c>
      <c r="H17" s="40">
        <f t="shared" si="2"/>
        <v>229.55264161720615</v>
      </c>
      <c r="I17" s="3"/>
      <c r="J17" s="3"/>
      <c r="K17" s="3"/>
      <c r="L17" s="3"/>
      <c r="M17" s="3"/>
      <c r="N17" s="3"/>
      <c r="O17" s="3"/>
    </row>
    <row r="18" spans="1:15" s="2" customFormat="1" ht="12.75" customHeight="1">
      <c r="A18" s="10">
        <v>31</v>
      </c>
      <c r="B18" s="6" t="s">
        <v>18</v>
      </c>
      <c r="C18" s="7">
        <v>20238.36</v>
      </c>
      <c r="D18" s="7">
        <v>46892.93</v>
      </c>
      <c r="E18" s="47">
        <f t="shared" si="4"/>
        <v>231.70321112975557</v>
      </c>
      <c r="F18" s="7">
        <v>36457.69</v>
      </c>
      <c r="G18" s="61">
        <f>F18/D18*100</f>
        <v>77.74666671500374</v>
      </c>
      <c r="H18" s="54">
        <f t="shared" si="2"/>
        <v>180.14152332501249</v>
      </c>
      <c r="I18" s="3"/>
      <c r="J18" s="3"/>
      <c r="K18" s="3"/>
      <c r="L18" s="3"/>
      <c r="M18" s="3"/>
      <c r="N18" s="3"/>
      <c r="O18" s="3"/>
    </row>
    <row r="19" spans="1:15" s="2" customFormat="1" ht="12.75" customHeight="1" thickBot="1">
      <c r="A19" s="16">
        <v>32</v>
      </c>
      <c r="B19" s="17" t="s">
        <v>19</v>
      </c>
      <c r="C19" s="22">
        <v>0</v>
      </c>
      <c r="D19" s="22">
        <v>0</v>
      </c>
      <c r="E19" s="47">
        <v>0</v>
      </c>
      <c r="F19" s="22">
        <v>10000</v>
      </c>
      <c r="G19" s="61">
        <v>0</v>
      </c>
      <c r="H19" s="54">
        <v>0</v>
      </c>
      <c r="I19" s="3"/>
      <c r="J19" s="3"/>
      <c r="K19" s="3"/>
      <c r="L19" s="3"/>
      <c r="M19" s="3"/>
      <c r="N19" s="3"/>
      <c r="O19" s="3"/>
    </row>
    <row r="20" spans="1:15" s="2" customFormat="1" ht="12.75" customHeight="1" thickBot="1">
      <c r="A20" s="19" t="s">
        <v>20</v>
      </c>
      <c r="B20" s="20"/>
      <c r="C20" s="18">
        <f>SUM(C21:C27)</f>
        <v>74160.02</v>
      </c>
      <c r="D20" s="18">
        <f>SUM(D21:D27)</f>
        <v>118616.10999999999</v>
      </c>
      <c r="E20" s="46">
        <f>D20/C20*100</f>
        <v>159.94616775993316</v>
      </c>
      <c r="F20" s="18">
        <f>SUM(F21:F27)</f>
        <v>91427.39</v>
      </c>
      <c r="G20" s="60">
        <f>F20/D20*100</f>
        <v>77.0783917968647</v>
      </c>
      <c r="H20" s="40">
        <f t="shared" si="2"/>
        <v>123.28393385007178</v>
      </c>
      <c r="I20" s="3"/>
      <c r="J20" s="3"/>
      <c r="K20" s="3"/>
      <c r="L20" s="3"/>
      <c r="M20" s="3"/>
      <c r="N20" s="3"/>
      <c r="O20" s="3"/>
    </row>
    <row r="21" spans="1:15" s="2" customFormat="1" ht="12.75" customHeight="1">
      <c r="A21" s="10">
        <v>411</v>
      </c>
      <c r="B21" s="6" t="s">
        <v>21</v>
      </c>
      <c r="C21" s="7">
        <v>54436.57</v>
      </c>
      <c r="D21" s="7">
        <v>72654.12</v>
      </c>
      <c r="E21" s="47">
        <f t="shared" si="4"/>
        <v>133.46564634766665</v>
      </c>
      <c r="F21" s="7">
        <v>80914.05</v>
      </c>
      <c r="G21" s="61">
        <f>F21/D21*100</f>
        <v>111.36883909680553</v>
      </c>
      <c r="H21" s="54">
        <f t="shared" si="2"/>
        <v>148.63914093044437</v>
      </c>
      <c r="I21" s="3"/>
      <c r="J21" s="3"/>
      <c r="K21" s="3"/>
      <c r="L21" s="3"/>
      <c r="M21" s="3"/>
      <c r="N21" s="3"/>
      <c r="O21" s="3"/>
    </row>
    <row r="22" spans="1:15" s="2" customFormat="1" ht="12.75" customHeight="1">
      <c r="A22" s="10">
        <v>412</v>
      </c>
      <c r="B22" s="6" t="s">
        <v>22</v>
      </c>
      <c r="C22" s="7">
        <v>2685.28</v>
      </c>
      <c r="D22" s="7">
        <v>2443.59</v>
      </c>
      <c r="E22" s="47">
        <f t="shared" si="4"/>
        <v>90.9994488470476</v>
      </c>
      <c r="F22" s="7">
        <v>2589.55</v>
      </c>
      <c r="G22" s="61">
        <f>F22/D22*100</f>
        <v>105.97317880659193</v>
      </c>
      <c r="H22" s="54">
        <f t="shared" si="2"/>
        <v>96.43500863969493</v>
      </c>
      <c r="I22" s="3"/>
      <c r="J22" s="3"/>
      <c r="K22" s="3"/>
      <c r="L22" s="3"/>
      <c r="M22" s="3"/>
      <c r="N22" s="3"/>
      <c r="O22" s="3"/>
    </row>
    <row r="23" spans="1:15" s="2" customFormat="1" ht="12.75" customHeight="1">
      <c r="A23" s="10">
        <v>413</v>
      </c>
      <c r="B23" s="6" t="s">
        <v>23</v>
      </c>
      <c r="C23" s="7">
        <v>6721.54</v>
      </c>
      <c r="D23" s="7">
        <v>0</v>
      </c>
      <c r="E23" s="47">
        <f t="shared" si="4"/>
        <v>0</v>
      </c>
      <c r="F23" s="7">
        <v>0</v>
      </c>
      <c r="G23" s="61">
        <v>0</v>
      </c>
      <c r="H23" s="54">
        <f t="shared" si="2"/>
        <v>0</v>
      </c>
      <c r="I23" s="3"/>
      <c r="J23" s="3"/>
      <c r="K23" s="3"/>
      <c r="L23" s="3"/>
      <c r="M23" s="3"/>
      <c r="N23" s="3"/>
      <c r="O23" s="3"/>
    </row>
    <row r="24" spans="1:15" s="2" customFormat="1" ht="12.75" customHeight="1">
      <c r="A24" s="10">
        <v>415</v>
      </c>
      <c r="B24" s="6" t="s">
        <v>24</v>
      </c>
      <c r="C24" s="7">
        <v>0</v>
      </c>
      <c r="D24" s="7">
        <v>0</v>
      </c>
      <c r="E24" s="47">
        <v>0</v>
      </c>
      <c r="F24" s="7">
        <v>0</v>
      </c>
      <c r="G24" s="61">
        <v>0</v>
      </c>
      <c r="H24" s="54">
        <v>0</v>
      </c>
      <c r="I24" s="3"/>
      <c r="J24" s="3"/>
      <c r="K24" s="3"/>
      <c r="L24" s="3"/>
      <c r="M24" s="3"/>
      <c r="N24" s="3"/>
      <c r="O24" s="3"/>
    </row>
    <row r="25" spans="1:15" s="2" customFormat="1" ht="12.75" customHeight="1">
      <c r="A25" s="10">
        <v>421</v>
      </c>
      <c r="B25" s="6" t="s">
        <v>25</v>
      </c>
      <c r="C25" s="7">
        <v>10316.63</v>
      </c>
      <c r="D25" s="7">
        <v>43518.4</v>
      </c>
      <c r="E25" s="47">
        <f t="shared" si="4"/>
        <v>421.82767046991125</v>
      </c>
      <c r="F25" s="7">
        <v>7923.79</v>
      </c>
      <c r="G25" s="61">
        <f>F25/D25*100</f>
        <v>18.20790745983308</v>
      </c>
      <c r="H25" s="54">
        <f>F25/C25*100</f>
        <v>76.80599187913107</v>
      </c>
      <c r="I25" s="3"/>
      <c r="J25" s="3"/>
      <c r="K25" s="3"/>
      <c r="L25" s="3"/>
      <c r="M25" s="3"/>
      <c r="N25" s="3"/>
      <c r="O25" s="3"/>
    </row>
    <row r="26" spans="1:15" s="2" customFormat="1" ht="12.75" customHeight="1">
      <c r="A26" s="10">
        <v>422</v>
      </c>
      <c r="B26" s="6" t="s">
        <v>26</v>
      </c>
      <c r="C26" s="7">
        <v>0</v>
      </c>
      <c r="D26" s="7">
        <v>0</v>
      </c>
      <c r="E26" s="47">
        <v>0</v>
      </c>
      <c r="F26" s="7">
        <v>0</v>
      </c>
      <c r="G26" s="61">
        <v>0</v>
      </c>
      <c r="H26" s="54">
        <v>0</v>
      </c>
      <c r="I26" s="3"/>
      <c r="J26" s="3"/>
      <c r="K26" s="3"/>
      <c r="L26" s="3"/>
      <c r="M26" s="3"/>
      <c r="N26" s="3"/>
      <c r="O26" s="3"/>
    </row>
    <row r="27" spans="1:15" s="2" customFormat="1" ht="12.75" customHeight="1" thickBot="1">
      <c r="A27" s="16">
        <v>423</v>
      </c>
      <c r="B27" s="17" t="s">
        <v>27</v>
      </c>
      <c r="C27" s="22">
        <v>0</v>
      </c>
      <c r="D27" s="22">
        <v>0</v>
      </c>
      <c r="E27" s="47">
        <v>0</v>
      </c>
      <c r="F27" s="22">
        <v>0</v>
      </c>
      <c r="G27" s="61">
        <v>0</v>
      </c>
      <c r="H27" s="54">
        <v>0</v>
      </c>
      <c r="I27" s="3"/>
      <c r="J27" s="3"/>
      <c r="K27" s="3"/>
      <c r="L27" s="3"/>
      <c r="M27" s="3"/>
      <c r="N27" s="3"/>
      <c r="O27" s="3"/>
    </row>
    <row r="28" spans="1:15" s="2" customFormat="1" ht="21" customHeight="1" thickBot="1">
      <c r="A28" s="23" t="s">
        <v>28</v>
      </c>
      <c r="B28" s="29"/>
      <c r="C28" s="18">
        <f>SUM(C20,C17,C9,C3)</f>
        <v>313637.13</v>
      </c>
      <c r="D28" s="18">
        <f>SUM(D20,D17,D9,D3)</f>
        <v>393221.48</v>
      </c>
      <c r="E28" s="46">
        <f>D28/C28*100</f>
        <v>125.37465828742916</v>
      </c>
      <c r="F28" s="18">
        <f>SUM(F20,F17,F9,F3)</f>
        <v>378606.07000000007</v>
      </c>
      <c r="G28" s="60">
        <f>F28/D28*100</f>
        <v>96.28316082834542</v>
      </c>
      <c r="H28" s="40">
        <f>F28/C28*100</f>
        <v>120.71468387687392</v>
      </c>
      <c r="I28" s="3"/>
      <c r="J28" s="3"/>
      <c r="K28" s="3"/>
      <c r="L28" s="3"/>
      <c r="M28" s="3"/>
      <c r="N28" s="3"/>
      <c r="O28" s="3"/>
    </row>
    <row r="29" spans="1:15" s="2" customFormat="1" ht="12.75" customHeight="1" thickBot="1">
      <c r="A29" s="19" t="s">
        <v>51</v>
      </c>
      <c r="B29" s="20"/>
      <c r="C29" s="18">
        <f>SUM(C30:C31)</f>
        <v>8124.66</v>
      </c>
      <c r="D29" s="18">
        <f>SUM(D30:D31)</f>
        <v>18128.92</v>
      </c>
      <c r="E29" s="46">
        <f>D29/C29*100</f>
        <v>223.13450655165875</v>
      </c>
      <c r="F29" s="18">
        <f>SUM(F30:F31)</f>
        <v>20508.829999999998</v>
      </c>
      <c r="G29" s="60">
        <f>F29/D29*100</f>
        <v>113.12769872667539</v>
      </c>
      <c r="H29" s="40">
        <f>F29/C29*100</f>
        <v>252.4269323270143</v>
      </c>
      <c r="I29" s="3"/>
      <c r="J29" s="3"/>
      <c r="K29" s="3"/>
      <c r="L29" s="3"/>
      <c r="M29" s="3"/>
      <c r="N29" s="3"/>
      <c r="O29" s="3"/>
    </row>
    <row r="30" spans="1:15" s="2" customFormat="1" ht="12.75" customHeight="1">
      <c r="A30" s="36">
        <v>811</v>
      </c>
      <c r="B30" s="37" t="s">
        <v>55</v>
      </c>
      <c r="C30" s="38">
        <v>19226.27</v>
      </c>
      <c r="D30" s="38">
        <v>20566.98</v>
      </c>
      <c r="E30" s="47">
        <f>D30/C30*100</f>
        <v>106.9733234787611</v>
      </c>
      <c r="F30" s="38">
        <v>21058.48</v>
      </c>
      <c r="G30" s="61">
        <f>F30/D30*100</f>
        <v>102.3897528951747</v>
      </c>
      <c r="H30" s="54">
        <f>F30/C30*100</f>
        <v>109.52972157365937</v>
      </c>
      <c r="I30" s="3"/>
      <c r="J30" s="3"/>
      <c r="K30" s="3"/>
      <c r="L30" s="3"/>
      <c r="M30" s="3"/>
      <c r="N30" s="3"/>
      <c r="O30" s="3"/>
    </row>
    <row r="31" spans="1:15" s="2" customFormat="1" ht="12.75" customHeight="1" thickBot="1">
      <c r="A31" s="16">
        <v>812</v>
      </c>
      <c r="B31" s="17" t="s">
        <v>56</v>
      </c>
      <c r="C31" s="22">
        <v>-11101.61</v>
      </c>
      <c r="D31" s="22">
        <v>-2438.06</v>
      </c>
      <c r="E31" s="47">
        <f>D31/C31*100</f>
        <v>21.961319123982918</v>
      </c>
      <c r="F31" s="22">
        <v>-549.65</v>
      </c>
      <c r="G31" s="61">
        <f>F31/D31*100</f>
        <v>22.544564120653305</v>
      </c>
      <c r="H31" s="54">
        <f>F31/C31*100</f>
        <v>4.951083671647625</v>
      </c>
      <c r="I31" s="3"/>
      <c r="J31" s="3"/>
      <c r="K31" s="3"/>
      <c r="L31" s="3"/>
      <c r="M31" s="3"/>
      <c r="N31" s="3"/>
      <c r="O31" s="3"/>
    </row>
    <row r="32" spans="1:15" s="2" customFormat="1" ht="21" customHeight="1" thickBot="1">
      <c r="A32" s="23" t="s">
        <v>53</v>
      </c>
      <c r="B32" s="29"/>
      <c r="C32" s="18">
        <f>SUM(C28+C29)</f>
        <v>321761.79</v>
      </c>
      <c r="D32" s="18">
        <f>SUM(D28,D29,)</f>
        <v>411350.39999999997</v>
      </c>
      <c r="E32" s="46">
        <f>D32/C32*100</f>
        <v>127.8431475657815</v>
      </c>
      <c r="F32" s="18">
        <f>SUM(F28,F29,)</f>
        <v>399114.9000000001</v>
      </c>
      <c r="G32" s="60">
        <f>F32/D32*100</f>
        <v>97.02552860043411</v>
      </c>
      <c r="H32" s="40">
        <f>F32/C32*100</f>
        <v>124.0404897051325</v>
      </c>
      <c r="I32" s="3"/>
      <c r="J32" s="3"/>
      <c r="K32" s="3"/>
      <c r="L32" s="3"/>
      <c r="M32" s="3"/>
      <c r="N32" s="3"/>
      <c r="O32" s="3"/>
    </row>
    <row r="33" spans="1:8" ht="12.75">
      <c r="A33" s="1"/>
      <c r="B33" s="1"/>
      <c r="D33" s="3"/>
      <c r="E33" s="57"/>
      <c r="F33" s="3"/>
      <c r="G33" s="57"/>
      <c r="H33" s="3"/>
    </row>
    <row r="34" spans="1:8" ht="12.75">
      <c r="A34" s="1"/>
      <c r="B34" s="1"/>
      <c r="C34" s="3"/>
      <c r="D34" s="3"/>
      <c r="E34" s="57"/>
      <c r="F34" s="3"/>
      <c r="G34" s="57"/>
      <c r="H34" s="3"/>
    </row>
    <row r="35" spans="1:8" ht="12.75">
      <c r="A35" s="1"/>
      <c r="B35" s="1"/>
      <c r="C35" s="3"/>
      <c r="D35" s="3"/>
      <c r="E35" s="57"/>
      <c r="F35" s="3"/>
      <c r="G35" s="57"/>
      <c r="H35" s="3"/>
    </row>
    <row r="36" spans="1:8" ht="12.75">
      <c r="A36" s="1"/>
      <c r="B36" s="1"/>
      <c r="C36" s="3"/>
      <c r="D36" s="3"/>
      <c r="E36" s="57"/>
      <c r="F36" s="3"/>
      <c r="G36" s="57"/>
      <c r="H36" s="3"/>
    </row>
    <row r="37" spans="1:8" ht="12.75">
      <c r="A37" s="1"/>
      <c r="B37" s="1"/>
      <c r="C37" s="3"/>
      <c r="D37" s="3"/>
      <c r="E37" s="57"/>
      <c r="F37" s="3"/>
      <c r="G37" s="57"/>
      <c r="H37" s="3"/>
    </row>
  </sheetData>
  <printOptions horizontalCentered="1"/>
  <pageMargins left="0.3937007874015748" right="0.3937007874015748" top="1.3385826771653544" bottom="0.9448818897637796" header="0.4724409448818898" footer="0.5118110236220472"/>
  <pageSetup horizontalDpi="600" verticalDpi="600" orientation="portrait" paperSize="9" r:id="rId2"/>
  <headerFooter alignWithMargins="0">
    <oddHeader>&amp;L&amp;9Městský úřad Mariánské Lázně&amp;C&amp;"Arial CE,Tučné"&amp;11
&amp;10Porovnání příjmů za 01-12 roky 2006, 2007, 2008
&amp;"Arial CE,Obyčejné"&amp;8(skutečnost v tis.Kč )&amp;"Arial CE,Tučné"&amp;10
&amp;RTabulka č. 9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K25" sqref="K25"/>
    </sheetView>
  </sheetViews>
  <sheetFormatPr defaultColWidth="9.00390625" defaultRowHeight="12.75"/>
  <cols>
    <col min="1" max="1" width="4.25390625" style="2" customWidth="1"/>
    <col min="2" max="2" width="32.75390625" style="2" customWidth="1"/>
    <col min="3" max="3" width="10.25390625" style="2" customWidth="1"/>
    <col min="4" max="4" width="9.25390625" style="2" customWidth="1"/>
    <col min="5" max="5" width="8.75390625" style="2" customWidth="1"/>
    <col min="6" max="6" width="9.25390625" style="2" customWidth="1"/>
    <col min="7" max="7" width="8.875" style="2" customWidth="1"/>
    <col min="8" max="8" width="9.25390625" style="2" customWidth="1"/>
  </cols>
  <sheetData>
    <row r="1" spans="1:8" s="2" customFormat="1" ht="27" customHeight="1">
      <c r="A1" s="8"/>
      <c r="B1" s="15" t="s">
        <v>62</v>
      </c>
      <c r="C1" s="13" t="s">
        <v>61</v>
      </c>
      <c r="D1" s="13" t="s">
        <v>63</v>
      </c>
      <c r="E1" s="51" t="s">
        <v>67</v>
      </c>
      <c r="F1" s="13" t="s">
        <v>64</v>
      </c>
      <c r="G1" s="51" t="s">
        <v>69</v>
      </c>
      <c r="H1" s="42" t="s">
        <v>65</v>
      </c>
    </row>
    <row r="2" spans="1:8" s="2" customFormat="1" ht="13.5" thickBot="1">
      <c r="A2" s="9" t="s">
        <v>0</v>
      </c>
      <c r="B2" s="5" t="s">
        <v>1</v>
      </c>
      <c r="C2" s="28" t="s">
        <v>2</v>
      </c>
      <c r="D2" s="28" t="s">
        <v>3</v>
      </c>
      <c r="E2" s="28" t="s">
        <v>59</v>
      </c>
      <c r="F2" s="28" t="s">
        <v>4</v>
      </c>
      <c r="G2" s="28" t="s">
        <v>59</v>
      </c>
      <c r="H2" s="39" t="s">
        <v>68</v>
      </c>
    </row>
    <row r="3" spans="1:8" s="2" customFormat="1" ht="12.75" customHeight="1" thickBot="1">
      <c r="A3" s="19" t="s">
        <v>29</v>
      </c>
      <c r="B3" s="21"/>
      <c r="C3" s="18">
        <f>SUM(C4:C23)</f>
        <v>259541.75999999998</v>
      </c>
      <c r="D3" s="18">
        <f>SUM(D4:D23)</f>
        <v>285866.8599999999</v>
      </c>
      <c r="E3" s="46">
        <f aca="true" t="shared" si="0" ref="E3:E10">D3/C3*100</f>
        <v>110.14291495904165</v>
      </c>
      <c r="F3" s="18">
        <f>SUM(F4:F23)</f>
        <v>312281.67000000004</v>
      </c>
      <c r="G3" s="46">
        <f>F3/D3*100</f>
        <v>109.24024911457037</v>
      </c>
      <c r="H3" s="43">
        <f aca="true" t="shared" si="1" ref="H3:H10">F3/C3*100</f>
        <v>120.32039468330649</v>
      </c>
    </row>
    <row r="4" spans="1:8" s="2" customFormat="1" ht="12.75" customHeight="1">
      <c r="A4" s="10">
        <v>501</v>
      </c>
      <c r="B4" s="6" t="s">
        <v>30</v>
      </c>
      <c r="C4" s="7">
        <v>32329.75</v>
      </c>
      <c r="D4" s="7">
        <v>34659.78</v>
      </c>
      <c r="E4" s="47">
        <f t="shared" si="0"/>
        <v>107.20707707297458</v>
      </c>
      <c r="F4" s="7">
        <v>36751.06</v>
      </c>
      <c r="G4" s="47">
        <f>F4/D4*100</f>
        <v>106.03373708661738</v>
      </c>
      <c r="H4" s="44">
        <f t="shared" si="1"/>
        <v>113.67567024180514</v>
      </c>
    </row>
    <row r="5" spans="1:8" s="2" customFormat="1" ht="12.75" customHeight="1">
      <c r="A5" s="10">
        <v>503</v>
      </c>
      <c r="B5" s="6" t="s">
        <v>31</v>
      </c>
      <c r="C5" s="7">
        <v>11282.59</v>
      </c>
      <c r="D5" s="7">
        <v>12148.83</v>
      </c>
      <c r="E5" s="47">
        <f t="shared" si="0"/>
        <v>107.67766975490557</v>
      </c>
      <c r="F5" s="7">
        <v>12988.05</v>
      </c>
      <c r="G5" s="47">
        <f>F5/D5*100</f>
        <v>106.90782569185674</v>
      </c>
      <c r="H5" s="44">
        <f t="shared" si="1"/>
        <v>115.1158554906276</v>
      </c>
    </row>
    <row r="6" spans="1:8" s="2" customFormat="1" ht="12.75" customHeight="1">
      <c r="A6" s="10">
        <v>513</v>
      </c>
      <c r="B6" s="6" t="s">
        <v>32</v>
      </c>
      <c r="C6" s="7">
        <v>3110.68</v>
      </c>
      <c r="D6" s="7">
        <v>3667.09</v>
      </c>
      <c r="E6" s="47">
        <f t="shared" si="0"/>
        <v>117.88708578188694</v>
      </c>
      <c r="F6" s="7">
        <v>3062.85</v>
      </c>
      <c r="G6" s="47">
        <f aca="true" t="shared" si="2" ref="G6:G23">F6/D6*100</f>
        <v>83.52262966003016</v>
      </c>
      <c r="H6" s="44">
        <f t="shared" si="1"/>
        <v>98.46239407460749</v>
      </c>
    </row>
    <row r="7" spans="1:8" s="2" customFormat="1" ht="12.75" customHeight="1">
      <c r="A7" s="10">
        <v>514</v>
      </c>
      <c r="B7" s="6" t="s">
        <v>33</v>
      </c>
      <c r="C7" s="7">
        <v>602.81</v>
      </c>
      <c r="D7" s="7">
        <v>413.01</v>
      </c>
      <c r="E7" s="47">
        <f t="shared" si="0"/>
        <v>68.5141255121846</v>
      </c>
      <c r="F7" s="7">
        <v>369.11</v>
      </c>
      <c r="G7" s="47">
        <f t="shared" si="2"/>
        <v>89.3707174160432</v>
      </c>
      <c r="H7" s="44">
        <f t="shared" si="1"/>
        <v>61.231565501567665</v>
      </c>
    </row>
    <row r="8" spans="1:8" s="2" customFormat="1" ht="12.75" customHeight="1">
      <c r="A8" s="10">
        <v>515</v>
      </c>
      <c r="B8" s="6" t="s">
        <v>34</v>
      </c>
      <c r="C8" s="7">
        <v>5571.79</v>
      </c>
      <c r="D8" s="7">
        <v>6126.35</v>
      </c>
      <c r="E8" s="47">
        <f t="shared" si="0"/>
        <v>109.95299535696788</v>
      </c>
      <c r="F8" s="7">
        <v>7211.22</v>
      </c>
      <c r="G8" s="47">
        <f t="shared" si="2"/>
        <v>117.70826022019637</v>
      </c>
      <c r="H8" s="44">
        <f t="shared" si="1"/>
        <v>129.42375789468016</v>
      </c>
    </row>
    <row r="9" spans="1:8" s="2" customFormat="1" ht="12.75" customHeight="1">
      <c r="A9" s="10">
        <v>516</v>
      </c>
      <c r="B9" s="6" t="s">
        <v>35</v>
      </c>
      <c r="C9" s="7">
        <v>55920.14</v>
      </c>
      <c r="D9" s="7">
        <v>58661.8</v>
      </c>
      <c r="E9" s="47">
        <f t="shared" si="0"/>
        <v>104.90281319038186</v>
      </c>
      <c r="F9" s="7">
        <v>61237.48</v>
      </c>
      <c r="G9" s="47">
        <f t="shared" si="2"/>
        <v>104.39072786719808</v>
      </c>
      <c r="H9" s="44">
        <f t="shared" si="1"/>
        <v>109.5088102426067</v>
      </c>
    </row>
    <row r="10" spans="1:8" s="2" customFormat="1" ht="12.75" customHeight="1">
      <c r="A10" s="10">
        <v>517</v>
      </c>
      <c r="B10" s="6" t="s">
        <v>36</v>
      </c>
      <c r="C10" s="7">
        <v>33886.56</v>
      </c>
      <c r="D10" s="7">
        <v>35514.19</v>
      </c>
      <c r="E10" s="47">
        <f t="shared" si="0"/>
        <v>104.80317270327824</v>
      </c>
      <c r="F10" s="7">
        <v>40473.54</v>
      </c>
      <c r="G10" s="47">
        <f t="shared" si="2"/>
        <v>113.96441816637237</v>
      </c>
      <c r="H10" s="44">
        <f t="shared" si="1"/>
        <v>119.43832599118944</v>
      </c>
    </row>
    <row r="11" spans="1:8" s="2" customFormat="1" ht="12.75" customHeight="1">
      <c r="A11" s="10">
        <v>518</v>
      </c>
      <c r="B11" s="6" t="s">
        <v>37</v>
      </c>
      <c r="C11" s="7">
        <v>0</v>
      </c>
      <c r="D11" s="7">
        <v>0</v>
      </c>
      <c r="E11" s="47">
        <v>0</v>
      </c>
      <c r="F11" s="7">
        <v>0</v>
      </c>
      <c r="G11" s="47">
        <v>0</v>
      </c>
      <c r="H11" s="44">
        <v>0</v>
      </c>
    </row>
    <row r="12" spans="1:8" s="2" customFormat="1" ht="12.75" customHeight="1">
      <c r="A12" s="10">
        <v>519</v>
      </c>
      <c r="B12" s="6" t="s">
        <v>38</v>
      </c>
      <c r="C12" s="7">
        <v>11083.5</v>
      </c>
      <c r="D12" s="7">
        <v>13802.78</v>
      </c>
      <c r="E12" s="47">
        <f>D12/C12*100</f>
        <v>124.5344882031849</v>
      </c>
      <c r="F12" s="7">
        <v>13113.34</v>
      </c>
      <c r="G12" s="47">
        <f t="shared" si="2"/>
        <v>95.00506419721245</v>
      </c>
      <c r="H12" s="44">
        <f>F12/C12*100</f>
        <v>118.31407046510579</v>
      </c>
    </row>
    <row r="13" spans="1:8" s="2" customFormat="1" ht="12.75" customHeight="1">
      <c r="A13" s="10">
        <v>521</v>
      </c>
      <c r="B13" s="6" t="s">
        <v>39</v>
      </c>
      <c r="C13" s="7">
        <v>7040.95</v>
      </c>
      <c r="D13" s="7">
        <v>8241.17</v>
      </c>
      <c r="E13" s="47">
        <f>D13/C13*100</f>
        <v>117.04627926629219</v>
      </c>
      <c r="F13" s="7">
        <v>12804.63</v>
      </c>
      <c r="G13" s="47">
        <f t="shared" si="2"/>
        <v>155.37393355555096</v>
      </c>
      <c r="H13" s="44">
        <f>F13/C13*100</f>
        <v>181.85940817645346</v>
      </c>
    </row>
    <row r="14" spans="1:8" s="2" customFormat="1" ht="12.75" customHeight="1">
      <c r="A14" s="10">
        <v>522</v>
      </c>
      <c r="B14" s="6" t="s">
        <v>40</v>
      </c>
      <c r="C14" s="7">
        <v>8086.02</v>
      </c>
      <c r="D14" s="7">
        <v>8944.08</v>
      </c>
      <c r="E14" s="47">
        <f>D14/C14*100</f>
        <v>110.61164825216856</v>
      </c>
      <c r="F14" s="7">
        <v>10266.37</v>
      </c>
      <c r="G14" s="47">
        <f t="shared" si="2"/>
        <v>114.78396883748805</v>
      </c>
      <c r="H14" s="44">
        <f>F14/C14*100</f>
        <v>126.96443986040104</v>
      </c>
    </row>
    <row r="15" spans="1:8" s="2" customFormat="1" ht="12.75" customHeight="1">
      <c r="A15" s="10">
        <v>532</v>
      </c>
      <c r="B15" s="6" t="s">
        <v>41</v>
      </c>
      <c r="C15" s="7">
        <v>0</v>
      </c>
      <c r="D15" s="7">
        <v>0</v>
      </c>
      <c r="E15" s="47">
        <v>0</v>
      </c>
      <c r="F15" s="7">
        <v>0</v>
      </c>
      <c r="G15" s="47">
        <v>0</v>
      </c>
      <c r="H15" s="44">
        <v>0</v>
      </c>
    </row>
    <row r="16" spans="1:8" s="2" customFormat="1" ht="12.75" customHeight="1">
      <c r="A16" s="10">
        <v>533</v>
      </c>
      <c r="B16" s="6" t="s">
        <v>42</v>
      </c>
      <c r="C16" s="7">
        <v>47850.37</v>
      </c>
      <c r="D16" s="7">
        <v>38455.63</v>
      </c>
      <c r="E16" s="47">
        <f>D16/C16*100</f>
        <v>80.36642140907165</v>
      </c>
      <c r="F16" s="7">
        <v>37629.86</v>
      </c>
      <c r="G16" s="47">
        <f t="shared" si="2"/>
        <v>97.85266812687766</v>
      </c>
      <c r="H16" s="44">
        <f>F16/C16*100</f>
        <v>78.64068762686684</v>
      </c>
    </row>
    <row r="17" spans="1:8" s="2" customFormat="1" ht="12.75" customHeight="1">
      <c r="A17" s="10">
        <v>534</v>
      </c>
      <c r="B17" s="6" t="s">
        <v>43</v>
      </c>
      <c r="C17" s="7">
        <v>0</v>
      </c>
      <c r="D17" s="7">
        <v>0</v>
      </c>
      <c r="E17" s="47">
        <v>0</v>
      </c>
      <c r="F17" s="7">
        <v>0</v>
      </c>
      <c r="G17" s="47">
        <v>0</v>
      </c>
      <c r="H17" s="44">
        <v>0</v>
      </c>
    </row>
    <row r="18" spans="1:8" s="2" customFormat="1" ht="12.75" customHeight="1">
      <c r="A18" s="10">
        <v>536</v>
      </c>
      <c r="B18" s="6" t="s">
        <v>44</v>
      </c>
      <c r="C18" s="7">
        <v>19946.21</v>
      </c>
      <c r="D18" s="7">
        <v>19126.71</v>
      </c>
      <c r="E18" s="47">
        <f aca="true" t="shared" si="3" ref="E18:E24">D18/C18*100</f>
        <v>95.89145005492271</v>
      </c>
      <c r="F18" s="7">
        <v>21831.89</v>
      </c>
      <c r="G18" s="47">
        <f t="shared" si="2"/>
        <v>114.14346743376147</v>
      </c>
      <c r="H18" s="44">
        <f>F18/C18*100</f>
        <v>109.45382606520235</v>
      </c>
    </row>
    <row r="19" spans="1:8" s="2" customFormat="1" ht="12.75" customHeight="1">
      <c r="A19" s="10">
        <v>541</v>
      </c>
      <c r="B19" s="6" t="s">
        <v>45</v>
      </c>
      <c r="C19" s="7">
        <v>21299.28</v>
      </c>
      <c r="D19" s="7">
        <v>45320.35</v>
      </c>
      <c r="E19" s="47">
        <f t="shared" si="3"/>
        <v>212.77878876656865</v>
      </c>
      <c r="F19" s="7">
        <v>53788.46</v>
      </c>
      <c r="G19" s="47">
        <f t="shared" si="2"/>
        <v>118.68500574245344</v>
      </c>
      <c r="H19" s="44">
        <f>F19/C19*100</f>
        <v>252.53651766632487</v>
      </c>
    </row>
    <row r="20" spans="1:8" s="2" customFormat="1" ht="12.75" customHeight="1">
      <c r="A20" s="10">
        <v>542</v>
      </c>
      <c r="B20" s="6" t="s">
        <v>46</v>
      </c>
      <c r="C20" s="7">
        <v>129.4</v>
      </c>
      <c r="D20" s="7">
        <v>62.15</v>
      </c>
      <c r="E20" s="47">
        <f t="shared" si="3"/>
        <v>48.02936630602782</v>
      </c>
      <c r="F20" s="7">
        <v>61.51</v>
      </c>
      <c r="G20" s="47">
        <f t="shared" si="2"/>
        <v>98.97023330651649</v>
      </c>
      <c r="H20" s="44">
        <v>0</v>
      </c>
    </row>
    <row r="21" spans="1:8" s="2" customFormat="1" ht="12.75" customHeight="1">
      <c r="A21" s="10">
        <v>549</v>
      </c>
      <c r="B21" s="6" t="s">
        <v>47</v>
      </c>
      <c r="C21" s="7">
        <v>110</v>
      </c>
      <c r="D21" s="7">
        <v>185.72</v>
      </c>
      <c r="E21" s="47">
        <f t="shared" si="3"/>
        <v>168.83636363636361</v>
      </c>
      <c r="F21" s="7">
        <v>148</v>
      </c>
      <c r="G21" s="47">
        <f t="shared" si="2"/>
        <v>79.68985569674778</v>
      </c>
      <c r="H21" s="44">
        <f>F21/C21*100</f>
        <v>134.54545454545453</v>
      </c>
    </row>
    <row r="22" spans="1:8" s="2" customFormat="1" ht="12.75" customHeight="1">
      <c r="A22" s="10">
        <v>56</v>
      </c>
      <c r="B22" s="6" t="s">
        <v>54</v>
      </c>
      <c r="C22" s="7">
        <v>1000</v>
      </c>
      <c r="D22" s="7">
        <v>0</v>
      </c>
      <c r="E22" s="47">
        <f t="shared" si="3"/>
        <v>0</v>
      </c>
      <c r="F22" s="7">
        <v>200</v>
      </c>
      <c r="G22" s="47">
        <v>0</v>
      </c>
      <c r="H22" s="44">
        <f>F22/C22*100</f>
        <v>20</v>
      </c>
    </row>
    <row r="23" spans="1:8" s="2" customFormat="1" ht="12.75" customHeight="1" thickBot="1">
      <c r="A23" s="16">
        <v>590</v>
      </c>
      <c r="B23" s="17" t="s">
        <v>48</v>
      </c>
      <c r="C23" s="22">
        <v>291.71</v>
      </c>
      <c r="D23" s="22">
        <v>537.22</v>
      </c>
      <c r="E23" s="47">
        <f t="shared" si="3"/>
        <v>184.1623530218368</v>
      </c>
      <c r="F23" s="22">
        <v>344.3</v>
      </c>
      <c r="G23" s="47">
        <f t="shared" si="2"/>
        <v>64.08919995532555</v>
      </c>
      <c r="H23" s="44">
        <f>F23/C23*100</f>
        <v>118.02817867059751</v>
      </c>
    </row>
    <row r="24" spans="1:8" s="2" customFormat="1" ht="12.75" customHeight="1" thickBot="1">
      <c r="A24" s="41" t="s">
        <v>49</v>
      </c>
      <c r="B24" s="41"/>
      <c r="C24" s="26">
        <v>62220.03</v>
      </c>
      <c r="D24" s="26">
        <v>125483.54</v>
      </c>
      <c r="E24" s="50">
        <f t="shared" si="3"/>
        <v>201.6770805157117</v>
      </c>
      <c r="F24" s="26">
        <v>86833.23</v>
      </c>
      <c r="G24" s="50">
        <f>F24/D24*100</f>
        <v>69.19890050918231</v>
      </c>
      <c r="H24" s="43">
        <f>F24/C24*100</f>
        <v>139.5583222958909</v>
      </c>
    </row>
    <row r="25" spans="1:8" s="2" customFormat="1" ht="12.75" customHeight="1" thickBot="1">
      <c r="A25" s="31" t="s">
        <v>50</v>
      </c>
      <c r="B25" s="32"/>
      <c r="C25" s="34">
        <v>0</v>
      </c>
      <c r="D25" s="34">
        <v>0</v>
      </c>
      <c r="E25" s="48">
        <v>0</v>
      </c>
      <c r="F25" s="34">
        <v>0</v>
      </c>
      <c r="G25" s="48">
        <v>0</v>
      </c>
      <c r="H25" s="43">
        <v>0</v>
      </c>
    </row>
    <row r="26" spans="1:8" s="2" customFormat="1" ht="12.75" customHeight="1" thickBot="1">
      <c r="A26" s="24" t="s">
        <v>51</v>
      </c>
      <c r="B26" s="25"/>
      <c r="C26" s="26">
        <v>0</v>
      </c>
      <c r="D26" s="26">
        <v>0</v>
      </c>
      <c r="E26" s="49">
        <v>0</v>
      </c>
      <c r="F26" s="26">
        <v>0</v>
      </c>
      <c r="G26" s="49">
        <v>0</v>
      </c>
      <c r="H26" s="43">
        <v>0</v>
      </c>
    </row>
    <row r="27" spans="1:8" s="2" customFormat="1" ht="21" customHeight="1" thickBot="1">
      <c r="A27" s="30" t="s">
        <v>52</v>
      </c>
      <c r="B27" s="33"/>
      <c r="C27" s="35">
        <f>SUM(C24:C26,C3)</f>
        <v>321761.79</v>
      </c>
      <c r="D27" s="35">
        <f>SUM(D24:D26,D3)</f>
        <v>411350.3999999999</v>
      </c>
      <c r="E27" s="50">
        <f>D27/C27*100</f>
        <v>127.84314756578148</v>
      </c>
      <c r="F27" s="35">
        <f>SUM(F24:F26,F3)</f>
        <v>399114.9</v>
      </c>
      <c r="G27" s="50">
        <f>F27/D27*100</f>
        <v>97.02552860043411</v>
      </c>
      <c r="H27" s="43">
        <f>F27/C27*100</f>
        <v>124.0404897051325</v>
      </c>
    </row>
    <row r="28" spans="3:8" ht="12.75">
      <c r="C28" s="3"/>
      <c r="D28" s="3"/>
      <c r="E28" s="3"/>
      <c r="F28" s="3"/>
      <c r="G28" s="3"/>
      <c r="H28" s="3"/>
    </row>
    <row r="29" spans="1:8" ht="12.75">
      <c r="A29" s="14"/>
      <c r="C29" s="3"/>
      <c r="D29" s="3"/>
      <c r="E29" s="3"/>
      <c r="F29" s="3"/>
      <c r="G29" s="3"/>
      <c r="H29" s="3"/>
    </row>
  </sheetData>
  <printOptions horizontalCentered="1"/>
  <pageMargins left="0.3937007874015748" right="0.3937007874015748" top="1.7322834645669292" bottom="0.9448818897637796" header="0.4724409448818898" footer="0.5118110236220472"/>
  <pageSetup horizontalDpi="600" verticalDpi="600" orientation="portrait" paperSize="9" r:id="rId2"/>
  <headerFooter alignWithMargins="0">
    <oddHeader>&amp;L&amp;9Městský úřad Mariánské Lázně&amp;C
&amp;"Arial CE,Tučné"Porovnání výdajů 01-12 za roky 2006, 2007, 2008&amp;"Times New Roman CE,Tučné"&amp;11
&amp;"Arial CE,Obyčejné"&amp;8(skutečnost v tis.Kč )&amp;"Times New Roman CE,Obyčejné"&amp;10
&amp;RTabulka č. 10&amp;8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Mariánské Lázně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Jiran</dc:creator>
  <cp:keywords/>
  <dc:description/>
  <cp:lastModifiedBy>admin</cp:lastModifiedBy>
  <cp:lastPrinted>2009-03-27T10:15:34Z</cp:lastPrinted>
  <dcterms:created xsi:type="dcterms:W3CDTF">1997-05-27T10:13:23Z</dcterms:created>
  <dcterms:modified xsi:type="dcterms:W3CDTF">2009-03-27T10:17:21Z</dcterms:modified>
  <cp:category/>
  <cp:version/>
  <cp:contentType/>
  <cp:contentStatus/>
</cp:coreProperties>
</file>