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835" windowHeight="3390" firstSheet="1" activeTab="3"/>
  </bookViews>
  <sheets>
    <sheet name="TabFISO" sheetId="1" r:id="rId1"/>
    <sheet name="Příjmy dl. B " sheetId="2" r:id="rId2"/>
    <sheet name="Příjmy kr. B" sheetId="3" r:id="rId3"/>
    <sheet name="Výdaje dl." sheetId="4" r:id="rId4"/>
    <sheet name="Běžné výdaje" sheetId="5" r:id="rId5"/>
    <sheet name="Sumář - KV,fin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<sst xmlns="http://schemas.openxmlformats.org/spreadsheetml/2006/main" count="461" uniqueCount="406">
  <si>
    <t>ROZPOČET</t>
  </si>
  <si>
    <t>Příjmy</t>
  </si>
  <si>
    <t>Výdaje</t>
  </si>
  <si>
    <t>Saldo</t>
  </si>
  <si>
    <t>Řádek</t>
  </si>
  <si>
    <t>TEXT</t>
  </si>
  <si>
    <t>v tis. Kč</t>
  </si>
  <si>
    <t xml:space="preserve"> DAŇOVÉ PŘÍJMY a  POPLATKY </t>
  </si>
  <si>
    <t xml:space="preserve"> DANĚ Z PŘÍJMU FYZICKÝCH OSOB</t>
  </si>
  <si>
    <t>z toho</t>
  </si>
  <si>
    <t xml:space="preserve"> daň z příjmů fyzických osob ze závislé činnosti</t>
  </si>
  <si>
    <t xml:space="preserve"> daň z příjmů fyzických osob ze samostatné výdělečné činnosti</t>
  </si>
  <si>
    <t xml:space="preserve"> SPRÁVNÍ POPLATKY</t>
  </si>
  <si>
    <t xml:space="preserve"> MÍSTNÍ POPLATKY</t>
  </si>
  <si>
    <t xml:space="preserve"> poplatek ze psů</t>
  </si>
  <si>
    <t xml:space="preserve"> pobytové poplatky - lázeňský poplatek</t>
  </si>
  <si>
    <t xml:space="preserve"> poplatek za užívání veřejného prostranství</t>
  </si>
  <si>
    <t xml:space="preserve"> poplatek ze vstupného</t>
  </si>
  <si>
    <t xml:space="preserve"> poplatek z ubytovacích kapacit</t>
  </si>
  <si>
    <t xml:space="preserve"> poplatek za povolení k vjezdu do vybraných míst</t>
  </si>
  <si>
    <t xml:space="preserve"> poplatek za provoz výherních hracích přístrojů</t>
  </si>
  <si>
    <t xml:space="preserve"> DAŇ Z NEMOVITOSTÍ</t>
  </si>
  <si>
    <t xml:space="preserve"> NEDAŇOVÉ PŘÍJMY  </t>
  </si>
  <si>
    <t xml:space="preserve"> příjmy z úroků</t>
  </si>
  <si>
    <t xml:space="preserve"> přijaté sankční platby a pokuty odborů MěÚ</t>
  </si>
  <si>
    <t xml:space="preserve"> KAPITÁLOVÉ PŘÍJMY </t>
  </si>
  <si>
    <t xml:space="preserve"> C E L K E M  P Ř Í J M Y   ř. 1+2+3+4</t>
  </si>
  <si>
    <t>ř.</t>
  </si>
  <si>
    <t>v tis.Kč</t>
  </si>
  <si>
    <t>podíl v %</t>
  </si>
  <si>
    <t xml:space="preserve"> nedaňové příjmy</t>
  </si>
  <si>
    <t>Ŕádek</t>
  </si>
  <si>
    <t>KAPITÁLOVÉ VÝDAJE</t>
  </si>
  <si>
    <t>C E L K E M  V Ý D A J E  ř. 5+6</t>
  </si>
  <si>
    <t>Od.Pa.</t>
  </si>
  <si>
    <t>Běžné v.</t>
  </si>
  <si>
    <t>opravy a udržování</t>
  </si>
  <si>
    <t>Základní školy</t>
  </si>
  <si>
    <t>Pitná voda</t>
  </si>
  <si>
    <t>Pohřebnictví</t>
  </si>
  <si>
    <t>pohonné hmoty a maziva</t>
  </si>
  <si>
    <t>cestovné</t>
  </si>
  <si>
    <t>převod do sociálního fondu</t>
  </si>
  <si>
    <t>Místní zastupitelské orgány</t>
  </si>
  <si>
    <t>Činnost místní správy - MěÚ</t>
  </si>
  <si>
    <t>Bytové hospodářství</t>
  </si>
  <si>
    <t>Veřejné osvětlení</t>
  </si>
  <si>
    <t xml:space="preserve">C E L K E M </t>
  </si>
  <si>
    <t xml:space="preserve"> příjmy z pronájmu pozemků</t>
  </si>
  <si>
    <t xml:space="preserve"> příjmy z poskytování služeb - teplo</t>
  </si>
  <si>
    <t xml:space="preserve"> příjmy z pronájmu bytového fondu</t>
  </si>
  <si>
    <t xml:space="preserve"> příjmy z pronájmu nebytových prostor</t>
  </si>
  <si>
    <t xml:space="preserve"> příjmy z pronájmu ostatního majetku </t>
  </si>
  <si>
    <t xml:space="preserve"> příjmy z prodeje bytového fondu</t>
  </si>
  <si>
    <t xml:space="preserve"> NEINVESTIČNÍ DOTACE</t>
  </si>
  <si>
    <t xml:space="preserve"> neinvestiční dotace ze státního rozpočtu na výkon st. správy</t>
  </si>
  <si>
    <t xml:space="preserve">z toho </t>
  </si>
  <si>
    <t xml:space="preserve"> splátka hypotéčního úvěru</t>
  </si>
  <si>
    <t xml:space="preserve"> daně</t>
  </si>
  <si>
    <t xml:space="preserve"> dotace neinvestiční</t>
  </si>
  <si>
    <t xml:space="preserve"> kapitálové příjmy</t>
  </si>
  <si>
    <t>Veterinární péče, speciální plodiny</t>
  </si>
  <si>
    <t>Využití volného času dětí a mládeže</t>
  </si>
  <si>
    <t>Územní plánování</t>
  </si>
  <si>
    <t>Komunální služby a územní rozvoj</t>
  </si>
  <si>
    <t>svoz odpadkových košů</t>
  </si>
  <si>
    <t>péče o veřejnou zeleň</t>
  </si>
  <si>
    <t>úroky</t>
  </si>
  <si>
    <t>příspěvek SMO a SLM</t>
  </si>
  <si>
    <t>příspěvek Euroregio Egrensis</t>
  </si>
  <si>
    <t xml:space="preserve"> příjmy z prodeje pozemků</t>
  </si>
  <si>
    <t xml:space="preserve"> neinvestiční dotace ze státního rozpočtu na školství</t>
  </si>
  <si>
    <t xml:space="preserve"> neinvestiční dotace ze státního rozpočtu na sociální dávky</t>
  </si>
  <si>
    <t xml:space="preserve"> neinvestiční dotace ze státního rozpočtu na soc. zabezpečení</t>
  </si>
  <si>
    <t xml:space="preserve"> poplatky správní a místní</t>
  </si>
  <si>
    <t>Podíl v %</t>
  </si>
  <si>
    <t>C E L K E M   KAPITÁLOVÉ VÝDAJE</t>
  </si>
  <si>
    <t xml:space="preserve">C E L K E M  KAPITÁLOVÉ  PŘÍJMY </t>
  </si>
  <si>
    <t xml:space="preserve"> DPH</t>
  </si>
  <si>
    <t xml:space="preserve"> MZDOVÉ VÝDAJE vč. ZÁKONNÉHO POJIŠTĚNí</t>
  </si>
  <si>
    <t xml:space="preserve"> sociální pojištění</t>
  </si>
  <si>
    <t xml:space="preserve"> zdravotní pojištění</t>
  </si>
  <si>
    <t xml:space="preserve"> MATERIÁLNÍ VÝDAJE</t>
  </si>
  <si>
    <t xml:space="preserve"> nákup materiálu</t>
  </si>
  <si>
    <t xml:space="preserve"> knihy, učební pomůcky, tisk, prádlo, oděv, obuv</t>
  </si>
  <si>
    <t xml:space="preserve"> ÚROKY A OSTATNÍ FINANČNÍ VÝDAJE</t>
  </si>
  <si>
    <t xml:space="preserve"> NÁKUP VODY, PALIV A ENERGIE</t>
  </si>
  <si>
    <t xml:space="preserve"> pára</t>
  </si>
  <si>
    <t xml:space="preserve"> elektrická energie</t>
  </si>
  <si>
    <t xml:space="preserve"> voda</t>
  </si>
  <si>
    <t xml:space="preserve"> pohonné hmoty </t>
  </si>
  <si>
    <t xml:space="preserve"> NÁKUP SLUŽEB</t>
  </si>
  <si>
    <t xml:space="preserve"> služby peněžních ústavů</t>
  </si>
  <si>
    <t xml:space="preserve"> služby telekomunikací a radiokomunikací</t>
  </si>
  <si>
    <t xml:space="preserve"> služby pošt</t>
  </si>
  <si>
    <t xml:space="preserve"> školení, vzdělávání, nájemné, zpracování dat</t>
  </si>
  <si>
    <t xml:space="preserve"> OSTATNÍ NÁKUPY</t>
  </si>
  <si>
    <t xml:space="preserve"> opravy a udržování</t>
  </si>
  <si>
    <t xml:space="preserve"> programové vybavení</t>
  </si>
  <si>
    <t xml:space="preserve"> leasing</t>
  </si>
  <si>
    <t xml:space="preserve"> cestovné</t>
  </si>
  <si>
    <t xml:space="preserve"> POSKYTNUTÉ PŘÍSPĚVKY</t>
  </si>
  <si>
    <t xml:space="preserve"> neinvestiční příspěvky příspěvkovým organizacím</t>
  </si>
  <si>
    <t xml:space="preserve"> neinvestiční příspěvky podnikatelským subjektům</t>
  </si>
  <si>
    <t xml:space="preserve"> neinvestiční příspěvky neziskovým organizacím</t>
  </si>
  <si>
    <t xml:space="preserve"> výdaje na dopravní obslužnost</t>
  </si>
  <si>
    <t xml:space="preserve"> OSTATNÍ PLATBY VEŘEJNÝM ROZPOČTUM</t>
  </si>
  <si>
    <t xml:space="preserve"> platby daní a poplatků</t>
  </si>
  <si>
    <t xml:space="preserve"> nákup kolků</t>
  </si>
  <si>
    <t xml:space="preserve"> SOCIÁLNÍ DÁVKY A OST. TRANSFERY OBYVATELSTVU</t>
  </si>
  <si>
    <t xml:space="preserve"> OSTATNÍ NEINVESTIČNÍ VÝDAJE</t>
  </si>
  <si>
    <t xml:space="preserve"> INVESTIČNÍ VÝDAJE</t>
  </si>
  <si>
    <t xml:space="preserve"> VÝDAJE SOUVISEJÍCÍ S PRODEJEM NEMOVITOSTÍ</t>
  </si>
  <si>
    <t xml:space="preserve"> F I N A N C O V Á N Í</t>
  </si>
  <si>
    <t xml:space="preserve"> C E L K E M  (ř. 5+6+8)</t>
  </si>
  <si>
    <t>právní a konzultační služby</t>
  </si>
  <si>
    <t>BĚŽNÝ CELKEM</t>
  </si>
  <si>
    <t>KAPITÁLOVÝ CELKEM</t>
  </si>
  <si>
    <t xml:space="preserve"> daň z příjmů fyzických osob z kapitálových výnosů</t>
  </si>
  <si>
    <t xml:space="preserve"> dotace k úrokům z hypotečního úvěru</t>
  </si>
  <si>
    <t xml:space="preserve"> ostatní nedaňové příjmy - věcná břemena apod.</t>
  </si>
  <si>
    <t xml:space="preserve"> daň z převodu nemovitosti</t>
  </si>
  <si>
    <t>Pozemky</t>
  </si>
  <si>
    <t xml:space="preserve">psí útulek </t>
  </si>
  <si>
    <t>likvidace neofytů</t>
  </si>
  <si>
    <t>Cestovní ruch</t>
  </si>
  <si>
    <t>Čištění a opravy dešťových vpustí</t>
  </si>
  <si>
    <t>MŠ Vora</t>
  </si>
  <si>
    <t>ZUŠ F.Chopina</t>
  </si>
  <si>
    <t>Městská knihovna ML</t>
  </si>
  <si>
    <t>Vítání občánků</t>
  </si>
  <si>
    <t>Sport</t>
  </si>
  <si>
    <t xml:space="preserve">elektrická energie </t>
  </si>
  <si>
    <t>oprava a správa</t>
  </si>
  <si>
    <t>Sociální pohřebné</t>
  </si>
  <si>
    <t>svoz nebezpečného odpadu</t>
  </si>
  <si>
    <t>svoz tříděného a objemného odpadu</t>
  </si>
  <si>
    <t>Odpadové hospodářství</t>
  </si>
  <si>
    <t>Sociální dávky</t>
  </si>
  <si>
    <t>Penzion</t>
  </si>
  <si>
    <t>ÚSP - sociální lůžka (dotace)</t>
  </si>
  <si>
    <t>Sociální pomoc cizím subjektům</t>
  </si>
  <si>
    <t>Městská policie</t>
  </si>
  <si>
    <t>služby a opravy</t>
  </si>
  <si>
    <t>nákup kolků, dálničních známek, náhrady</t>
  </si>
  <si>
    <t>prádlo, tisk, nákup materiálu, DHIM</t>
  </si>
  <si>
    <t>nákup vody, paliv a energií</t>
  </si>
  <si>
    <t>služby pošt, telekomunikací, peněžních ústavů</t>
  </si>
  <si>
    <t>školení a cestovné</t>
  </si>
  <si>
    <t>nájemné, zpracování dat, leasing, ostatní nákupy</t>
  </si>
  <si>
    <t xml:space="preserve"> DAŇ Z PŘÍJMU PRÁVNICKÝCH OSOB ZA OBCE</t>
  </si>
  <si>
    <t xml:space="preserve"> DAŇ Z PŘÍJMU PRÁVNICKÝCH OSOB</t>
  </si>
  <si>
    <t xml:space="preserve"> příjmy z poskytování služeb - kopírování, svatby</t>
  </si>
  <si>
    <t xml:space="preserve"> ostatní povinné pojistné</t>
  </si>
  <si>
    <t xml:space="preserve"> pohoštění, dary, ostatní nákupy</t>
  </si>
  <si>
    <t>Komunikace</t>
  </si>
  <si>
    <t>Výdaje spojené s prodejem majetku města</t>
  </si>
  <si>
    <t>Opravy a udržování v lázeňských lesích</t>
  </si>
  <si>
    <t>Vzhled obce</t>
  </si>
  <si>
    <t>Školství</t>
  </si>
  <si>
    <t>materiálové výdaje, PHM</t>
  </si>
  <si>
    <t>odměna za správu bytového fondu</t>
  </si>
  <si>
    <t>teplo - byty</t>
  </si>
  <si>
    <t>opravy bytového fondu</t>
  </si>
  <si>
    <t>opravy nebytových prostor</t>
  </si>
  <si>
    <t>odměna za správu nebytových prostor</t>
  </si>
  <si>
    <t>posudky, expertízy, měření - stavební úřad</t>
  </si>
  <si>
    <t>Daň z příjmů právnických osob za obce</t>
  </si>
  <si>
    <t>ostatní výdaje</t>
  </si>
  <si>
    <t>mzdové výdaje vč. pojištění</t>
  </si>
  <si>
    <t>služby telekomunikací</t>
  </si>
  <si>
    <t>FINANCOVÁNÍ CELKEM</t>
  </si>
  <si>
    <t>Běžný</t>
  </si>
  <si>
    <t>Financování běžné</t>
  </si>
  <si>
    <t>Kapitálový</t>
  </si>
  <si>
    <t>Financování kapitálové</t>
  </si>
  <si>
    <t>příjmy z prodeje pozemků</t>
  </si>
  <si>
    <t>Text</t>
  </si>
  <si>
    <t>Položka</t>
  </si>
  <si>
    <t>ROZPOČET CELKEM</t>
  </si>
  <si>
    <t xml:space="preserve"> konzultační, poradenské a právní služby</t>
  </si>
  <si>
    <t>propagace města</t>
  </si>
  <si>
    <t xml:space="preserve"> CELKEM BĚŽNÉ PŘÍJMY ř. 1+2+4</t>
  </si>
  <si>
    <t xml:space="preserve"> CELKEM KAPITÁLOVÉ PŘÍJMY ř. 3</t>
  </si>
  <si>
    <t xml:space="preserve"> Financování kapitálového rozpočtu</t>
  </si>
  <si>
    <t xml:space="preserve"> BĚŽNÉ VÝDAJE</t>
  </si>
  <si>
    <t>Městské muzeum ML</t>
  </si>
  <si>
    <t xml:space="preserve"> splátka hypotečního úvěru</t>
  </si>
  <si>
    <t>ROZPOČET VČ. FINANCOVÁNÍ</t>
  </si>
  <si>
    <t>úklid a správa komunikací TDS</t>
  </si>
  <si>
    <t>Nemocnice - odměna za řízení</t>
  </si>
  <si>
    <t>Nemocnice - příspěvek</t>
  </si>
  <si>
    <t>výdaje spojené s prodejem pozemků</t>
  </si>
  <si>
    <t>výdaje spojené s prodejem bytového fondu</t>
  </si>
  <si>
    <t xml:space="preserve"> F I N A N C O V Á N Í - V Ý D A J E</t>
  </si>
  <si>
    <t xml:space="preserve">údržba lyžařského areálu Golf </t>
  </si>
  <si>
    <t xml:space="preserve"> přijaté příspěvky - EKO-KOM, sběr odpadů</t>
  </si>
  <si>
    <t xml:space="preserve"> neinvestiční přijaté dotace od obcí (školství)</t>
  </si>
  <si>
    <t xml:space="preserve"> mzdy </t>
  </si>
  <si>
    <t xml:space="preserve"> splátka investičního úvěru</t>
  </si>
  <si>
    <t xml:space="preserve">opravy komunikací TDS </t>
  </si>
  <si>
    <t>Ochrana přírody - péče o krajinu</t>
  </si>
  <si>
    <t>372X</t>
  </si>
  <si>
    <t>1. MŠ Křižíkova</t>
  </si>
  <si>
    <t>3. MŠ Hlavní</t>
  </si>
  <si>
    <t>7. MŠ Ušovice</t>
  </si>
  <si>
    <t>12.MŠ Třešňovka</t>
  </si>
  <si>
    <t>1.ZŠ - JIH</t>
  </si>
  <si>
    <t>2.ZŠ - SEVER</t>
  </si>
  <si>
    <t>3.ZŠ - Ušovice</t>
  </si>
  <si>
    <t>Kultura</t>
  </si>
  <si>
    <t>TDS s.r.o. - dotace na provoz bazénu</t>
  </si>
  <si>
    <t>Dotace pro ZSO M.L. o.p.s.</t>
  </si>
  <si>
    <t>provoz a oprava veřejných WC a ostatní</t>
  </si>
  <si>
    <t>Ostatní činnosti</t>
  </si>
  <si>
    <t xml:space="preserve"> Financování - příjmy</t>
  </si>
  <si>
    <t xml:space="preserve"> FINANCOVÁNÍ   -  SALDO</t>
  </si>
  <si>
    <t xml:space="preserve"> Financování - výdaje</t>
  </si>
  <si>
    <t>41XX</t>
  </si>
  <si>
    <t>FINANCOVÁNÍ</t>
  </si>
  <si>
    <t xml:space="preserve"> PŘÍJMY VČ. FINANCOVÁNÍ CELKEM (1+2+3+4+8)</t>
  </si>
  <si>
    <t>Zvláštní škola Hamrníky</t>
  </si>
  <si>
    <t>Městský dům dětí a mládeže</t>
  </si>
  <si>
    <t>311X</t>
  </si>
  <si>
    <t>331X</t>
  </si>
  <si>
    <t>43XX</t>
  </si>
  <si>
    <t>KAPITÁLOVÝ  ROZPOČET  -  SALDO</t>
  </si>
  <si>
    <t>Nebytové hospodářství</t>
  </si>
  <si>
    <t>nájem, úprava pozemků</t>
  </si>
  <si>
    <t>sociální hospitalizace</t>
  </si>
  <si>
    <t>pomoc starým občanům</t>
  </si>
  <si>
    <t>pomoc zdravotně postiženým</t>
  </si>
  <si>
    <t>ost.soc.péče o mládež</t>
  </si>
  <si>
    <t>soc.péče a pomoc ost.skup.obyv.</t>
  </si>
  <si>
    <t>TV vysílání</t>
  </si>
  <si>
    <t>Oprava a údržba cyklotras</t>
  </si>
  <si>
    <t>Zdravotnictví - recepty</t>
  </si>
  <si>
    <t xml:space="preserve"> půjčka - rekultivace skládky</t>
  </si>
  <si>
    <t xml:space="preserve"> Územní plánování</t>
  </si>
  <si>
    <t>Zachování a obnova kulturních památek</t>
  </si>
  <si>
    <t>Měření fyzikálních faktorů</t>
  </si>
  <si>
    <t xml:space="preserve"> dotace investiční</t>
  </si>
  <si>
    <t xml:space="preserve"> Hasičský záchranný sbor - investiční dotace</t>
  </si>
  <si>
    <t>odchyt a reg.zdiv. zvířat ostatní služby</t>
  </si>
  <si>
    <t>Výdaje na dopravní obslužnost - MHD</t>
  </si>
  <si>
    <t>Hasičský záchranný sbor - investiční dotace</t>
  </si>
  <si>
    <t>Poplatek FÚ za odnětí pozemku</t>
  </si>
  <si>
    <t xml:space="preserve"> zapojení vlastních zdrojů </t>
  </si>
  <si>
    <t xml:space="preserve"> drobný hmotný majetek</t>
  </si>
  <si>
    <t>GP,ZP,kategorizace rybníků, kolky</t>
  </si>
  <si>
    <t>kašny - voda, el. energie, opravy a údržba</t>
  </si>
  <si>
    <t>pam.místa a vyhlídky údržba</t>
  </si>
  <si>
    <t>úklid nepovolených skládek</t>
  </si>
  <si>
    <t>Ostatní správa v ochraně životního prostředí</t>
  </si>
  <si>
    <t>ICE SPORTS - provozní dotace</t>
  </si>
  <si>
    <t>úhrada krizové péče</t>
  </si>
  <si>
    <t>poradny pro pěstouny</t>
  </si>
  <si>
    <t>Ost.zál.civil.přípravy - havárie</t>
  </si>
  <si>
    <t>pohledávky</t>
  </si>
  <si>
    <t>Odstraňování havárií</t>
  </si>
  <si>
    <t>Svoz autovraků</t>
  </si>
  <si>
    <t>Partnerství projektu KÚ KK-SROP</t>
  </si>
  <si>
    <t>Předškolní zařízení</t>
  </si>
  <si>
    <t xml:space="preserve"> Zapojení vlastních zdrojů</t>
  </si>
  <si>
    <t xml:space="preserve"> neinvestiční dotace ze státního rozpočtu na veřejnou správu</t>
  </si>
  <si>
    <t>opravy prvků dětských hřišť,opravy a svoz laviček</t>
  </si>
  <si>
    <t>Příspěvkové organizace</t>
  </si>
  <si>
    <t>nákup služeb a ostatní výdaje</t>
  </si>
  <si>
    <t>Program regenerace městské památkové zóny</t>
  </si>
  <si>
    <t>reprefond starosty</t>
  </si>
  <si>
    <t>Výdaje byty celkem správce BYTOV s.r.o.</t>
  </si>
  <si>
    <t>Výdaje byty celkem ostatní správci bytového fondu</t>
  </si>
  <si>
    <t>Výdaje NP celkem správce BYTOV s.r.o.</t>
  </si>
  <si>
    <t>Vydaje NP celkem ostatní správci bytového fondu</t>
  </si>
  <si>
    <t>příjmy z prodeje bytového fondu vč.pozemků</t>
  </si>
  <si>
    <t>příspěvek do Fondu cestovního ruchu</t>
  </si>
  <si>
    <t>Příspěvek do Fondu kultury</t>
  </si>
  <si>
    <t>příspěvek do Fondu sportu</t>
  </si>
  <si>
    <t>sociální dávky - péče o staré občany</t>
  </si>
  <si>
    <t>sociální dávky - péče o rodinu a děti</t>
  </si>
  <si>
    <t>sociální dávky - nezaměstnaní, soc.kurátor</t>
  </si>
  <si>
    <t>sociální dávky - péče o blízkou osobu</t>
  </si>
  <si>
    <t>sociální dávky - zvláštní a kompenzač.pomůcky</t>
  </si>
  <si>
    <t>sociální dávky - úpr.bezbar.bytu a provoz gar.</t>
  </si>
  <si>
    <t>sociální dávky - nákup,opr.úpr.motorového vozidla</t>
  </si>
  <si>
    <t>sociální dávky - provoz motor.vozidla</t>
  </si>
  <si>
    <t>sociální dávky - individuální doprava</t>
  </si>
  <si>
    <t>Krizový štáb - pomůcky</t>
  </si>
  <si>
    <t>Demontáž dětských hřišť</t>
  </si>
  <si>
    <t>vratky - příspěvky od rodičů MŠ</t>
  </si>
  <si>
    <t>vratky - příspěvky od rodičů ŠD</t>
  </si>
  <si>
    <t xml:space="preserve"> splátky půjčky MN a ÚSP</t>
  </si>
  <si>
    <t>Chopinův festival, lázeňská sezóna,kulturní akce</t>
  </si>
  <si>
    <t>Mariánskolázeňské léto,Kinematograf bratří Čadíků</t>
  </si>
  <si>
    <t>Divadlo - oprava fas.,oken,dveří,topení</t>
  </si>
  <si>
    <t>3.ZŠ údržba hřiště</t>
  </si>
  <si>
    <t>tíživá sociální situace</t>
  </si>
  <si>
    <t>Správa hřbitova, oprava</t>
  </si>
  <si>
    <t>Tisk - ML listy, Promenáda</t>
  </si>
  <si>
    <t>Anglikánská kaple - opravy</t>
  </si>
  <si>
    <t>Veřejné projednávání dokumentací</t>
  </si>
  <si>
    <t>Výdaje z finančních operací</t>
  </si>
  <si>
    <t xml:space="preserve">nákup schránek,sáčků, oprava - psí exkrementy </t>
  </si>
  <si>
    <t>Lázeňské lesy - dotace stavba naučné stezky</t>
  </si>
  <si>
    <t xml:space="preserve">1.MŠ - inv.příspěvek </t>
  </si>
  <si>
    <t>3.MŠ - inv.příspěvek</t>
  </si>
  <si>
    <t>7.MŠ - inv. příspěvek</t>
  </si>
  <si>
    <t>MŠ Vora - inv.příspěvek</t>
  </si>
  <si>
    <t>1.ZŠ Jih - inv.příspěvek</t>
  </si>
  <si>
    <t>2.ZŠ - inv.příspěvek</t>
  </si>
  <si>
    <t>3.ZŠ - inv. příspěvek</t>
  </si>
  <si>
    <t>Zvláštní škola - inv.příspěvek</t>
  </si>
  <si>
    <t>ZUŠ - inv.příspěvek</t>
  </si>
  <si>
    <t>Waldsteinův monument PD+realizace</t>
  </si>
  <si>
    <t>Odpočívadlo Horníčka - realizace</t>
  </si>
  <si>
    <t>Viktoria - rekonstrukce západní tribuny</t>
  </si>
  <si>
    <t>Bazén - chromové madlo</t>
  </si>
  <si>
    <t>Bazén - vodní atrakce projekt pro SP</t>
  </si>
  <si>
    <t>Bazén - vzduchotechnika a TUV projekt</t>
  </si>
  <si>
    <t>Bazén - vyhřívání dešť.svodů</t>
  </si>
  <si>
    <t>Instalace dětských hřišť</t>
  </si>
  <si>
    <t>MěDDM - inv. příspěvek</t>
  </si>
  <si>
    <t>Ostat.záležitosti požární ochrany</t>
  </si>
  <si>
    <t>Kopírovací stroj - podatelna</t>
  </si>
  <si>
    <t xml:space="preserve"> Bazén - chromové madlo</t>
  </si>
  <si>
    <t xml:space="preserve"> Bazén - vodní atrakce projekt pro SP</t>
  </si>
  <si>
    <t xml:space="preserve"> Bazén - vzduchotechnika a TUV projekt</t>
  </si>
  <si>
    <t xml:space="preserve"> Bazén - vyhřívání dešť.svodů</t>
  </si>
  <si>
    <t xml:space="preserve"> Chodník radnice - parkovací dům</t>
  </si>
  <si>
    <t xml:space="preserve"> Rekonstrukce Mladějovského s pěším propojením</t>
  </si>
  <si>
    <t xml:space="preserve"> Komunikace studie a projekty</t>
  </si>
  <si>
    <t xml:space="preserve"> Křižovatka Hlavní - Tyršova realizace</t>
  </si>
  <si>
    <t xml:space="preserve"> Chodník Dusíkova-Nové Lázně-Koliba</t>
  </si>
  <si>
    <t xml:space="preserve"> Dokončení rekonstrukce komunikací</t>
  </si>
  <si>
    <t xml:space="preserve"> Waldsteinův monument PD+realizace</t>
  </si>
  <si>
    <t xml:space="preserve"> Odpočívadlo Horníčka - realizace</t>
  </si>
  <si>
    <t xml:space="preserve"> Instalace dětských hřišť</t>
  </si>
  <si>
    <t xml:space="preserve"> Rekonstrukce veřejného osvětlení</t>
  </si>
  <si>
    <t xml:space="preserve"> Viktoria - rekonstrukce západní tribuny</t>
  </si>
  <si>
    <t xml:space="preserve"> Poplatek FÚ za odnětí pozemku</t>
  </si>
  <si>
    <t xml:space="preserve"> Kopírovací stroj - podatelna</t>
  </si>
  <si>
    <t xml:space="preserve"> Nákup pozemků - areál Viktoria</t>
  </si>
  <si>
    <t xml:space="preserve"> 1.MŠ - inv.příspěvek</t>
  </si>
  <si>
    <t xml:space="preserve"> 3.MŠ - inv.příspěvek</t>
  </si>
  <si>
    <t xml:space="preserve"> 7.MŠ - inv.příspěvek</t>
  </si>
  <si>
    <t xml:space="preserve"> MŠ Vora - inv.příspěvek</t>
  </si>
  <si>
    <t xml:space="preserve"> 1.ZŠ - inv.příspěvek</t>
  </si>
  <si>
    <t xml:space="preserve"> 2.ZŠ - inv.příspěvek</t>
  </si>
  <si>
    <t xml:space="preserve"> 3.ZŠ - inv.příspěvek</t>
  </si>
  <si>
    <t xml:space="preserve"> Zvláštní škola - inv.příspěvek</t>
  </si>
  <si>
    <t xml:space="preserve"> ZUŠ - inv.příspěvek</t>
  </si>
  <si>
    <t xml:space="preserve"> MěDDM - inv.příspěvek</t>
  </si>
  <si>
    <t>Nákup pozemků - areál Viktoria</t>
  </si>
  <si>
    <t>Komunikace studie a projekty</t>
  </si>
  <si>
    <t>Rekonstrukce Mladějovského s pěším propojením</t>
  </si>
  <si>
    <t>Chodník radnice - parkovací dům</t>
  </si>
  <si>
    <t>Křižovatka Hlavní - Tyršova realizace</t>
  </si>
  <si>
    <t>Dokončení rekonstrukce komunikací</t>
  </si>
  <si>
    <t>Rekonstrukce veřejného osvětlení</t>
  </si>
  <si>
    <t xml:space="preserve"> služby realitních kanceláří, kolky</t>
  </si>
  <si>
    <t xml:space="preserve"> neinvestiční přijaté dotace od Úřadu práce</t>
  </si>
  <si>
    <t xml:space="preserve"> financování - zapojení vlastních zdrojů</t>
  </si>
  <si>
    <t xml:space="preserve"> Příjmy včetně financování</t>
  </si>
  <si>
    <t xml:space="preserve"> převod do sociálního fondu </t>
  </si>
  <si>
    <t xml:space="preserve"> nákup služeb (veřejná zeleň,svoz odpadů,úklid komunikací atd)</t>
  </si>
  <si>
    <t xml:space="preserve"> Bazén - bojler a TUV realizace</t>
  </si>
  <si>
    <t xml:space="preserve"> Parkoviště Ruská dokumentace pro stavební povolení</t>
  </si>
  <si>
    <t xml:space="preserve"> Propojení Chebská-Husova-Hlavní - dokumentace</t>
  </si>
  <si>
    <t xml:space="preserve"> Rekonstrukce Ruské ul. v úseku 2.ZŠ - Hlavní</t>
  </si>
  <si>
    <t xml:space="preserve"> Rekonstrukce Husova - Lužická - Nákladní</t>
  </si>
  <si>
    <t xml:space="preserve"> Vyhlídková věž Hamelika - zastřešení,přístavek</t>
  </si>
  <si>
    <t xml:space="preserve"> Parkoviště Dusíkova - dokončení</t>
  </si>
  <si>
    <t xml:space="preserve"> Inženýrské sítě Plzeňská </t>
  </si>
  <si>
    <t xml:space="preserve"> Požární nádrž - areál Městské nemocnice</t>
  </si>
  <si>
    <t xml:space="preserve"> Aula 1.ZŠ - víceúčelový sál</t>
  </si>
  <si>
    <t xml:space="preserve"> Revitalizace Arniky - dotace pro Léčebné lázně M.L. a.s.</t>
  </si>
  <si>
    <t xml:space="preserve"> Nákup auta - městská policie</t>
  </si>
  <si>
    <t xml:space="preserve"> Stavba naučné stezky - dotace pro Lázeňské lesy s.r.o.</t>
  </si>
  <si>
    <t>výsadba a údržba dřevin</t>
  </si>
  <si>
    <t>odměna za správu skládky, ostatní</t>
  </si>
  <si>
    <t>3.ZŠ - náklady na osobního asistenta</t>
  </si>
  <si>
    <t xml:space="preserve">opravy </t>
  </si>
  <si>
    <t>ICE SPORTS - opravy:nátěry kontrukcí,výměník,osvětlení</t>
  </si>
  <si>
    <t>výdaje na veřejnou soutěž</t>
  </si>
  <si>
    <t>Městské muzeum ML -  opravy pam.míst a vyhlídek</t>
  </si>
  <si>
    <t>příspěvek pro Kotec o.s.</t>
  </si>
  <si>
    <t xml:space="preserve">opravy NP </t>
  </si>
  <si>
    <t>NP ostatní náklady (vodné,stočné, právní služby)</t>
  </si>
  <si>
    <t>pojistné městského majetku, správa majetku města</t>
  </si>
  <si>
    <t>splátky půjčky MN a ÚSP</t>
  </si>
  <si>
    <t>Parkoviště Ruská dokumentace pro stavební povolení</t>
  </si>
  <si>
    <t>Propojení Chebská - Husova - Hlavní - dokumentace</t>
  </si>
  <si>
    <t>Rekonstrukce Ruské ul. v úseku 2.ZŠ - Hlavní</t>
  </si>
  <si>
    <t>Chodník Dusíkova - Nové Lázně - Koliba</t>
  </si>
  <si>
    <t>Rekonstrukce Husova - Lužická - Nákladní</t>
  </si>
  <si>
    <t>Parkoviště Dusíkova - dokončení</t>
  </si>
  <si>
    <t>Vyhlídková věž Hamelika - zastřešení, přístavek</t>
  </si>
  <si>
    <t>Bazén - bojler a TUV realizace</t>
  </si>
  <si>
    <t>Revitalizace Arniky - dotace pro Léčebné lázně M.L.a.s.</t>
  </si>
  <si>
    <t xml:space="preserve">Inženýrské sítě Plzeňská </t>
  </si>
  <si>
    <t>Nákup auta - městská policie</t>
  </si>
  <si>
    <t>Požární nádrž - areál Městské nemocnice</t>
  </si>
  <si>
    <t>1.ZŠ - aula - víceúčelový sál</t>
  </si>
  <si>
    <t>příspěvek do fondu oprav</t>
  </si>
  <si>
    <t>nákup služeb (odvoz odpadu, úklid, stravenky atd.)</t>
  </si>
  <si>
    <t>ostatní (právní služby, vratky atd.)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</si>
</sst>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%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5"/>
      <name val="Arial"/>
      <family val="0"/>
    </font>
    <font>
      <sz val="7.5"/>
      <name val="Arial"/>
      <family val="0"/>
    </font>
    <font>
      <b/>
      <i/>
      <sz val="7.5"/>
      <name val="Arial"/>
      <family val="2"/>
    </font>
    <font>
      <i/>
      <sz val="8"/>
      <name val="Arial"/>
      <family val="2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.5"/>
      <name val="Arial"/>
      <family val="0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gray0625">
        <fgColor indexed="9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1" fillId="0" borderId="20" xfId="0" applyNumberFormat="1" applyFont="1" applyBorder="1" applyAlignment="1">
      <alignment horizontal="right"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1" fillId="0" borderId="20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right"/>
    </xf>
    <xf numFmtId="10" fontId="0" fillId="0" borderId="26" xfId="0" applyNumberFormat="1" applyBorder="1" applyAlignment="1">
      <alignment/>
    </xf>
    <xf numFmtId="164" fontId="1" fillId="0" borderId="27" xfId="0" applyNumberFormat="1" applyFont="1" applyBorder="1" applyAlignment="1">
      <alignment horizontal="center"/>
    </xf>
    <xf numFmtId="10" fontId="0" fillId="0" borderId="2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30" xfId="0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vertical="center"/>
    </xf>
    <xf numFmtId="0" fontId="1" fillId="0" borderId="32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30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29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30" xfId="0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0" fillId="0" borderId="36" xfId="0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7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8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/>
    </xf>
    <xf numFmtId="164" fontId="1" fillId="0" borderId="27" xfId="0" applyNumberFormat="1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0" xfId="0" applyBorder="1" applyAlignment="1">
      <alignment/>
    </xf>
    <xf numFmtId="164" fontId="1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1" fillId="0" borderId="43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47" xfId="0" applyNumberFormat="1" applyBorder="1" applyAlignment="1">
      <alignment/>
    </xf>
    <xf numFmtId="165" fontId="0" fillId="0" borderId="46" xfId="0" applyNumberFormat="1" applyBorder="1" applyAlignment="1">
      <alignment/>
    </xf>
    <xf numFmtId="164" fontId="1" fillId="0" borderId="27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8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64" fontId="1" fillId="2" borderId="2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/>
    </xf>
    <xf numFmtId="0" fontId="1" fillId="2" borderId="54" xfId="0" applyFont="1" applyFill="1" applyBorder="1" applyAlignment="1">
      <alignment/>
    </xf>
    <xf numFmtId="164" fontId="1" fillId="2" borderId="55" xfId="0" applyNumberFormat="1" applyFont="1" applyFill="1" applyBorder="1" applyAlignment="1">
      <alignment/>
    </xf>
    <xf numFmtId="0" fontId="1" fillId="2" borderId="54" xfId="0" applyFont="1" applyFill="1" applyBorder="1" applyAlignment="1">
      <alignment horizontal="center"/>
    </xf>
    <xf numFmtId="164" fontId="1" fillId="2" borderId="54" xfId="0" applyNumberFormat="1" applyFont="1" applyFill="1" applyBorder="1" applyAlignment="1">
      <alignment/>
    </xf>
    <xf numFmtId="10" fontId="0" fillId="0" borderId="23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0" fontId="1" fillId="0" borderId="23" xfId="0" applyNumberFormat="1" applyFont="1" applyBorder="1" applyAlignment="1">
      <alignment horizontal="right"/>
    </xf>
    <xf numFmtId="10" fontId="1" fillId="0" borderId="24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10" fontId="0" fillId="0" borderId="24" xfId="0" applyNumberFormat="1" applyFont="1" applyBorder="1" applyAlignment="1">
      <alignment horizontal="right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64" fontId="1" fillId="0" borderId="47" xfId="0" applyNumberFormat="1" applyFont="1" applyBorder="1" applyAlignment="1">
      <alignment/>
    </xf>
    <xf numFmtId="10" fontId="1" fillId="0" borderId="26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18" xfId="0" applyFont="1" applyBorder="1" applyAlignment="1">
      <alignment/>
    </xf>
    <xf numFmtId="164" fontId="1" fillId="0" borderId="46" xfId="0" applyNumberFormat="1" applyFont="1" applyBorder="1" applyAlignment="1">
      <alignment/>
    </xf>
    <xf numFmtId="2" fontId="1" fillId="0" borderId="58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0" fillId="0" borderId="60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55" xfId="0" applyNumberFormat="1" applyBorder="1" applyAlignment="1">
      <alignment vertical="center"/>
    </xf>
    <xf numFmtId="164" fontId="0" fillId="0" borderId="6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59" xfId="0" applyFont="1" applyBorder="1" applyAlignment="1">
      <alignment vertical="center"/>
    </xf>
    <xf numFmtId="164" fontId="0" fillId="0" borderId="5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61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" xfId="0" applyBorder="1" applyAlignment="1">
      <alignment vertical="center"/>
    </xf>
    <xf numFmtId="164" fontId="0" fillId="0" borderId="65" xfId="0" applyNumberFormat="1" applyBorder="1" applyAlignment="1">
      <alignment/>
    </xf>
    <xf numFmtId="164" fontId="0" fillId="0" borderId="66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67" xfId="0" applyNumberFormat="1" applyBorder="1" applyAlignment="1">
      <alignment/>
    </xf>
    <xf numFmtId="164" fontId="1" fillId="0" borderId="3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59" xfId="0" applyNumberFormat="1" applyBorder="1" applyAlignment="1">
      <alignment/>
    </xf>
    <xf numFmtId="0" fontId="1" fillId="2" borderId="68" xfId="0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5" xfId="0" applyBorder="1" applyAlignment="1">
      <alignment/>
    </xf>
    <xf numFmtId="164" fontId="1" fillId="0" borderId="4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164" fontId="0" fillId="0" borderId="40" xfId="0" applyNumberFormat="1" applyBorder="1" applyAlignment="1">
      <alignment/>
    </xf>
    <xf numFmtId="10" fontId="1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10" fontId="1" fillId="0" borderId="21" xfId="0" applyNumberFormat="1" applyFont="1" applyBorder="1" applyAlignment="1">
      <alignment horizontal="right"/>
    </xf>
    <xf numFmtId="10" fontId="1" fillId="0" borderId="25" xfId="0" applyNumberFormat="1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8" xfId="0" applyNumberFormat="1" applyBorder="1" applyAlignment="1">
      <alignment/>
    </xf>
    <xf numFmtId="10" fontId="1" fillId="0" borderId="22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4" fontId="0" fillId="0" borderId="41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46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40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45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46" xfId="0" applyNumberFormat="1" applyFont="1" applyBorder="1" applyAlignment="1">
      <alignment/>
    </xf>
    <xf numFmtId="10" fontId="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1" fillId="0" borderId="68" xfId="0" applyFont="1" applyBorder="1" applyAlignment="1">
      <alignment horizontal="center"/>
    </xf>
    <xf numFmtId="10" fontId="0" fillId="0" borderId="68" xfId="0" applyNumberForma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3" xfId="0" applyFont="1" applyBorder="1" applyAlignment="1">
      <alignment horizontal="center"/>
    </xf>
    <xf numFmtId="164" fontId="0" fillId="0" borderId="47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10" fontId="0" fillId="0" borderId="25" xfId="0" applyNumberFormat="1" applyBorder="1" applyAlignment="1">
      <alignment/>
    </xf>
    <xf numFmtId="164" fontId="0" fillId="0" borderId="41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64" fontId="0" fillId="0" borderId="46" xfId="0" applyNumberFormat="1" applyFont="1" applyBorder="1" applyAlignment="1">
      <alignment/>
    </xf>
    <xf numFmtId="10" fontId="0" fillId="0" borderId="22" xfId="0" applyNumberFormat="1" applyFont="1" applyBorder="1" applyAlignment="1">
      <alignment horizontal="right"/>
    </xf>
    <xf numFmtId="0" fontId="0" fillId="0" borderId="68" xfId="0" applyFont="1" applyBorder="1" applyAlignment="1">
      <alignment horizontal="center"/>
    </xf>
    <xf numFmtId="0" fontId="0" fillId="0" borderId="68" xfId="0" applyFont="1" applyBorder="1" applyAlignment="1">
      <alignment/>
    </xf>
    <xf numFmtId="164" fontId="0" fillId="0" borderId="68" xfId="0" applyNumberFormat="1" applyFont="1" applyBorder="1" applyAlignment="1">
      <alignment/>
    </xf>
    <xf numFmtId="0" fontId="1" fillId="0" borderId="68" xfId="0" applyFont="1" applyBorder="1" applyAlignment="1">
      <alignment/>
    </xf>
    <xf numFmtId="164" fontId="1" fillId="0" borderId="68" xfId="0" applyNumberFormat="1" applyFont="1" applyBorder="1" applyAlignment="1">
      <alignment/>
    </xf>
    <xf numFmtId="10" fontId="0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10" fontId="1" fillId="0" borderId="39" xfId="0" applyNumberFormat="1" applyFont="1" applyBorder="1" applyAlignment="1">
      <alignment horizontal="center" vertical="center"/>
    </xf>
    <xf numFmtId="10" fontId="1" fillId="0" borderId="39" xfId="0" applyNumberFormat="1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/>
    </xf>
    <xf numFmtId="10" fontId="0" fillId="0" borderId="29" xfId="0" applyNumberFormat="1" applyBorder="1" applyAlignment="1">
      <alignment/>
    </xf>
    <xf numFmtId="0" fontId="0" fillId="0" borderId="9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0" fontId="0" fillId="0" borderId="28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Rozpočet pro rok 2006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TabFISO!$C$1</c:f>
              <c:strCache>
                <c:ptCount val="1"/>
                <c:pt idx="0">
                  <c:v>Příjmy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(TabFISO!$B$3,TabFISO!$B$9,TabFISO!$B$14)</c:f>
              <c:strCache/>
            </c:strRef>
          </c:cat>
          <c:val>
            <c:numRef>
              <c:f>(TabFISO!$C$3,TabFISO!$C$9,TabFISO!$C$14)</c:f>
              <c:numCache/>
            </c:numRef>
          </c:val>
          <c:shape val="box"/>
        </c:ser>
        <c:ser>
          <c:idx val="1"/>
          <c:order val="1"/>
          <c:tx>
            <c:strRef>
              <c:f>TabFISO!$D$1</c:f>
              <c:strCache>
                <c:ptCount val="1"/>
                <c:pt idx="0">
                  <c:v>Výdaje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(TabFISO!$B$3,TabFISO!$B$9,TabFISO!$B$14)</c:f>
              <c:strCache/>
            </c:strRef>
          </c:cat>
          <c:val>
            <c:numRef>
              <c:f>(TabFISO!$D$3,TabFISO!$D$9,TabFISO!$D$14)</c:f>
              <c:numCache/>
            </c:numRef>
          </c:val>
          <c:shape val="box"/>
        </c:ser>
        <c:shape val="box"/>
        <c:axId val="56176705"/>
        <c:axId val="35828298"/>
      </c:bar3D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1" u="none" baseline="0"/>
            </a:pPr>
          </a:p>
        </c:txPr>
        <c:crossAx val="561767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Příjmy - rozpočet města na rok 2006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kr. B'!$C$11:$C$17</c:f>
              <c:strCache/>
            </c:strRef>
          </c:cat>
          <c:val>
            <c:numRef>
              <c:f>'Příjmy kr. B'!$D$11:$D$17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kr. B'!$C$11:$C$17</c:f>
              <c:strCache/>
            </c:strRef>
          </c:cat>
          <c:val>
            <c:numRef>
              <c:f>'Příjmy kr. B'!$E$11:$E$17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Výdaje - rozpočet města na rok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75"/>
          <c:y val="0.3015"/>
          <c:w val="0.35175"/>
          <c:h val="0.5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'[1]List1'!$B$3:$B$5</c:f>
              <c:strCache>
                <c:ptCount val="3"/>
                <c:pt idx="0">
                  <c:v>Běžné výdaje</c:v>
                </c:pt>
                <c:pt idx="1">
                  <c:v>Kapitálové výdaje </c:v>
                </c:pt>
                <c:pt idx="2">
                  <c:v>Financování</c:v>
                </c:pt>
              </c:strCache>
            </c:strRef>
          </c:cat>
          <c:val>
            <c:numRef>
              <c:f>'[1]List1'!$C$3:$C$5</c:f>
              <c:numCache>
                <c:ptCount val="3"/>
                <c:pt idx="0">
                  <c:v>197027.6</c:v>
                </c:pt>
                <c:pt idx="1">
                  <c:v>92720</c:v>
                </c:pt>
                <c:pt idx="2">
                  <c:v>30250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'[1]List1'!$B$3:$B$5</c:f>
              <c:strCache>
                <c:ptCount val="3"/>
                <c:pt idx="0">
                  <c:v>Běžné výdaje</c:v>
                </c:pt>
                <c:pt idx="1">
                  <c:v>Kapitálové výdaje </c:v>
                </c:pt>
                <c:pt idx="2">
                  <c:v>Financování</c:v>
                </c:pt>
              </c:strCache>
            </c:strRef>
          </c:cat>
          <c:val>
            <c:numRef>
              <c:f>'[1]List1'!$D$3:$D$5</c:f>
              <c:numCache>
                <c:ptCount val="3"/>
                <c:pt idx="0">
                  <c:v>0.6157158678690091</c:v>
                </c:pt>
                <c:pt idx="1">
                  <c:v>0.2897521731412986</c:v>
                </c:pt>
                <c:pt idx="2">
                  <c:v>0.09453195898969242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5</xdr:col>
      <xdr:colOff>628650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9525" y="3543300"/>
        <a:ext cx="6457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9525</xdr:rowOff>
    </xdr:from>
    <xdr:to>
      <xdr:col>4</xdr:col>
      <xdr:colOff>742950</xdr:colOff>
      <xdr:row>45</xdr:row>
      <xdr:rowOff>9525</xdr:rowOff>
    </xdr:to>
    <xdr:graphicFrame>
      <xdr:nvGraphicFramePr>
        <xdr:cNvPr id="1" name="Chart 13"/>
        <xdr:cNvGraphicFramePr/>
      </xdr:nvGraphicFramePr>
      <xdr:xfrm>
        <a:off x="285750" y="3733800"/>
        <a:ext cx="5505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9525</xdr:rowOff>
    </xdr:from>
    <xdr:to>
      <xdr:col>3</xdr:col>
      <xdr:colOff>0</xdr:colOff>
      <xdr:row>139</xdr:row>
      <xdr:rowOff>142875</xdr:rowOff>
    </xdr:to>
    <xdr:graphicFrame>
      <xdr:nvGraphicFramePr>
        <xdr:cNvPr id="1" name="Chart 6"/>
        <xdr:cNvGraphicFramePr/>
      </xdr:nvGraphicFramePr>
      <xdr:xfrm>
        <a:off x="0" y="19888200"/>
        <a:ext cx="5781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Jitka\N&#225;vrh%20rozpo&#269;tu\2002%20-%20n&#225;vrh%20rozpo&#269;tu\pomoc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Běžné výdaje</v>
          </cell>
          <cell r="C3">
            <v>197027.6</v>
          </cell>
          <cell r="D3">
            <v>0.6157158678690091</v>
          </cell>
        </row>
        <row r="4">
          <cell r="B4" t="str">
            <v>Kapitálové výdaje </v>
          </cell>
          <cell r="C4">
            <v>92720</v>
          </cell>
          <cell r="D4">
            <v>0.2897521731412986</v>
          </cell>
        </row>
        <row r="5">
          <cell r="B5" t="str">
            <v>Financování</v>
          </cell>
          <cell r="C5">
            <v>30250</v>
          </cell>
          <cell r="D5">
            <v>0.09453195898969242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E18" sqref="E18"/>
    </sheetView>
  </sheetViews>
  <sheetFormatPr defaultColWidth="9.00390625" defaultRowHeight="12.75"/>
  <cols>
    <col min="1" max="1" width="7.625" style="0" customWidth="1"/>
    <col min="2" max="2" width="27.875" style="0" customWidth="1"/>
    <col min="3" max="4" width="13.75390625" style="0" customWidth="1"/>
    <col min="5" max="5" width="13.625" style="0" customWidth="1"/>
  </cols>
  <sheetData>
    <row r="1" spans="2:5" ht="27" customHeight="1" thickBot="1">
      <c r="B1" s="164" t="s">
        <v>0</v>
      </c>
      <c r="C1" s="163" t="s">
        <v>1</v>
      </c>
      <c r="D1" s="1" t="s">
        <v>2</v>
      </c>
      <c r="E1" s="2" t="s">
        <v>3</v>
      </c>
    </row>
    <row r="2" spans="2:5" ht="12.75">
      <c r="B2" s="168"/>
      <c r="C2" s="169"/>
      <c r="D2" s="170"/>
      <c r="E2" s="171"/>
    </row>
    <row r="3" spans="2:5" ht="12.75">
      <c r="B3" s="167" t="s">
        <v>172</v>
      </c>
      <c r="C3" s="172">
        <v>231823.2</v>
      </c>
      <c r="D3" s="173">
        <v>231823.2</v>
      </c>
      <c r="E3" s="174">
        <f>SUM(C3-D3)</f>
        <v>0</v>
      </c>
    </row>
    <row r="4" spans="2:5" ht="12.75">
      <c r="B4" s="166"/>
      <c r="C4" s="175"/>
      <c r="D4" s="176"/>
      <c r="E4" s="177"/>
    </row>
    <row r="5" spans="2:5" ht="12.75">
      <c r="B5" s="167" t="s">
        <v>173</v>
      </c>
      <c r="C5" s="172">
        <v>0</v>
      </c>
      <c r="D5" s="173">
        <v>0</v>
      </c>
      <c r="E5" s="174">
        <f>SUM(C5-D5)</f>
        <v>0</v>
      </c>
    </row>
    <row r="6" spans="2:5" ht="13.5" thickBot="1">
      <c r="B6" s="178"/>
      <c r="C6" s="175"/>
      <c r="D6" s="176"/>
      <c r="E6" s="177"/>
    </row>
    <row r="7" spans="2:5" ht="19.5" customHeight="1" thickBot="1">
      <c r="B7" s="165" t="s">
        <v>116</v>
      </c>
      <c r="C7" s="179">
        <f>SUM(C2:C5)</f>
        <v>231823.2</v>
      </c>
      <c r="D7" s="180">
        <f>SUM(D2:D6)</f>
        <v>231823.2</v>
      </c>
      <c r="E7" s="181">
        <f>SUM(E2:E6)</f>
        <v>0</v>
      </c>
    </row>
    <row r="8" spans="2:5" ht="12.75">
      <c r="B8" s="166"/>
      <c r="C8" s="172"/>
      <c r="D8" s="173"/>
      <c r="E8" s="177"/>
    </row>
    <row r="9" spans="2:5" ht="12.75">
      <c r="B9" s="167" t="s">
        <v>174</v>
      </c>
      <c r="C9" s="172">
        <v>12224</v>
      </c>
      <c r="D9" s="173">
        <v>57340</v>
      </c>
      <c r="E9" s="174">
        <f>SUM(C9-D9)</f>
        <v>-45116</v>
      </c>
    </row>
    <row r="10" spans="2:5" ht="12.75">
      <c r="B10" s="166"/>
      <c r="C10" s="172"/>
      <c r="D10" s="173"/>
      <c r="E10" s="177"/>
    </row>
    <row r="11" spans="2:5" ht="12.75">
      <c r="B11" s="167" t="s">
        <v>175</v>
      </c>
      <c r="C11" s="172">
        <v>51458</v>
      </c>
      <c r="D11" s="173">
        <v>6342</v>
      </c>
      <c r="E11" s="174">
        <f>SUM(C11-D11)</f>
        <v>45116</v>
      </c>
    </row>
    <row r="12" spans="2:5" ht="13.5" thickBot="1">
      <c r="B12" s="166"/>
      <c r="C12" s="172"/>
      <c r="D12" s="173"/>
      <c r="E12" s="177"/>
    </row>
    <row r="13" spans="2:5" ht="19.5" customHeight="1" thickBot="1">
      <c r="B13" s="165" t="s">
        <v>117</v>
      </c>
      <c r="C13" s="179">
        <f>SUM(C8:C12)</f>
        <v>63682</v>
      </c>
      <c r="D13" s="180">
        <f>SUM(D8:D12)</f>
        <v>63682</v>
      </c>
      <c r="E13" s="181">
        <f>SUM(C13-D13)</f>
        <v>0</v>
      </c>
    </row>
    <row r="14" spans="2:5" ht="19.5" customHeight="1" thickBot="1">
      <c r="B14" s="165" t="s">
        <v>171</v>
      </c>
      <c r="C14" s="182">
        <f>SUM(C5+C11)</f>
        <v>51458</v>
      </c>
      <c r="D14" s="183">
        <f>SUM(D5+D11)</f>
        <v>6342</v>
      </c>
      <c r="E14" s="184">
        <f>SUM(C14-D14)</f>
        <v>45116</v>
      </c>
    </row>
    <row r="15" spans="2:5" ht="19.5" customHeight="1" thickBot="1">
      <c r="B15" s="5" t="s">
        <v>179</v>
      </c>
      <c r="C15" s="185">
        <f>SUM(C3+C9)</f>
        <v>244047.2</v>
      </c>
      <c r="D15" s="186">
        <f>SUM(D3+D9)</f>
        <v>289163.2</v>
      </c>
      <c r="E15" s="226">
        <f>SUM(C15-D15)</f>
        <v>-45116</v>
      </c>
    </row>
    <row r="16" spans="2:5" ht="19.5" customHeight="1" thickBot="1">
      <c r="B16" s="5" t="s">
        <v>188</v>
      </c>
      <c r="C16" s="227">
        <f>SUM(C14:C15)</f>
        <v>295505.2</v>
      </c>
      <c r="D16" s="228">
        <f>SUM(D14:D15)</f>
        <v>295505.2</v>
      </c>
      <c r="E16" s="229">
        <f>SUM(E14:E15)</f>
        <v>0</v>
      </c>
    </row>
  </sheetData>
  <printOptions horizontalCentered="1"/>
  <pageMargins left="0.7874015748031497" right="0.7874015748031497" top="1.968503937007874" bottom="0.984251968503937" header="0.5118110236220472" footer="0.5118110236220472"/>
  <pageSetup firstPageNumber="1" useFirstPageNumber="1" horizontalDpi="180" verticalDpi="180" orientation="portrait" paperSize="9" r:id="rId2"/>
  <headerFooter alignWithMargins="0">
    <oddHeader>&amp;C&amp;"Arial CE,tučné"&amp;12ROZPOČET PRO ROK 2006 - Město Mariánské Lázně
&amp;16SUMÁŘ &amp;"Arial CE,obyčejné"&amp;12
&amp;10
&amp;"Arial CE,tučné"&amp;16
&amp;Rv tis. Kč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25">
      <selection activeCell="B43" sqref="B43"/>
    </sheetView>
  </sheetViews>
  <sheetFormatPr defaultColWidth="9.00390625" defaultRowHeight="12.75"/>
  <cols>
    <col min="2" max="2" width="59.25390625" style="0" customWidth="1"/>
    <col min="3" max="3" width="13.875" style="0" customWidth="1"/>
  </cols>
  <sheetData>
    <row r="1" spans="1:3" ht="19.5" customHeight="1" thickBot="1">
      <c r="A1" s="5" t="s">
        <v>4</v>
      </c>
      <c r="B1" s="5" t="s">
        <v>5</v>
      </c>
      <c r="C1" s="6" t="s">
        <v>6</v>
      </c>
    </row>
    <row r="2" spans="1:3" ht="13.5" thickBot="1">
      <c r="A2" s="130">
        <v>1</v>
      </c>
      <c r="B2" s="131" t="s">
        <v>7</v>
      </c>
      <c r="C2" s="132">
        <f>SUM(C3+C7+C8+C10+C9+C11+C19)</f>
        <v>128008</v>
      </c>
    </row>
    <row r="3" spans="1:3" ht="12.75">
      <c r="A3" s="16"/>
      <c r="B3" s="74" t="s">
        <v>8</v>
      </c>
      <c r="C3" s="77">
        <f>SUM(C4:C6)</f>
        <v>34600</v>
      </c>
    </row>
    <row r="4" spans="1:3" ht="12.75">
      <c r="A4" s="7" t="s">
        <v>9</v>
      </c>
      <c r="B4" s="7" t="s">
        <v>10</v>
      </c>
      <c r="C4" s="11">
        <v>22000</v>
      </c>
    </row>
    <row r="5" spans="1:3" ht="12.75">
      <c r="A5" s="7"/>
      <c r="B5" s="7" t="s">
        <v>11</v>
      </c>
      <c r="C5" s="11">
        <v>11500</v>
      </c>
    </row>
    <row r="6" spans="1:3" ht="12.75">
      <c r="A6" s="7"/>
      <c r="B6" s="7" t="s">
        <v>118</v>
      </c>
      <c r="C6" s="11">
        <v>1100</v>
      </c>
    </row>
    <row r="7" spans="1:3" ht="12.75">
      <c r="A7" s="7"/>
      <c r="B7" s="75" t="s">
        <v>151</v>
      </c>
      <c r="C7" s="78">
        <v>24000</v>
      </c>
    </row>
    <row r="8" spans="1:3" ht="12.75">
      <c r="A8" s="7"/>
      <c r="B8" s="75" t="s">
        <v>150</v>
      </c>
      <c r="C8" s="78">
        <v>0</v>
      </c>
    </row>
    <row r="9" spans="1:3" ht="12.75">
      <c r="A9" s="7"/>
      <c r="B9" s="75" t="s">
        <v>78</v>
      </c>
      <c r="C9" s="78">
        <v>39000</v>
      </c>
    </row>
    <row r="10" spans="1:3" ht="12.75">
      <c r="A10" s="7"/>
      <c r="B10" s="75" t="s">
        <v>12</v>
      </c>
      <c r="C10" s="78">
        <v>5398</v>
      </c>
    </row>
    <row r="11" spans="1:3" ht="12.75">
      <c r="A11" s="7"/>
      <c r="B11" s="75" t="s">
        <v>13</v>
      </c>
      <c r="C11" s="78">
        <f>SUM(C12:C18)</f>
        <v>20010</v>
      </c>
    </row>
    <row r="12" spans="1:3" ht="12.75">
      <c r="A12" s="7" t="s">
        <v>9</v>
      </c>
      <c r="B12" s="7" t="s">
        <v>14</v>
      </c>
      <c r="C12" s="11">
        <v>560</v>
      </c>
    </row>
    <row r="13" spans="1:3" ht="12.75">
      <c r="A13" s="7"/>
      <c r="B13" s="7" t="s">
        <v>15</v>
      </c>
      <c r="C13" s="11">
        <v>10500</v>
      </c>
    </row>
    <row r="14" spans="1:3" ht="12.75">
      <c r="A14" s="7"/>
      <c r="B14" s="7" t="s">
        <v>16</v>
      </c>
      <c r="C14" s="11">
        <v>2000</v>
      </c>
    </row>
    <row r="15" spans="1:3" ht="12.75">
      <c r="A15" s="7"/>
      <c r="B15" s="7" t="s">
        <v>17</v>
      </c>
      <c r="C15" s="11">
        <v>900</v>
      </c>
    </row>
    <row r="16" spans="1:3" ht="12.75">
      <c r="A16" s="7"/>
      <c r="B16" s="7" t="s">
        <v>18</v>
      </c>
      <c r="C16" s="11">
        <v>3000</v>
      </c>
    </row>
    <row r="17" spans="1:3" ht="12.75">
      <c r="A17" s="7"/>
      <c r="B17" s="7" t="s">
        <v>19</v>
      </c>
      <c r="C17" s="11">
        <v>550</v>
      </c>
    </row>
    <row r="18" spans="1:3" ht="12.75">
      <c r="A18" s="7"/>
      <c r="B18" s="7" t="s">
        <v>20</v>
      </c>
      <c r="C18" s="11">
        <v>2500</v>
      </c>
    </row>
    <row r="19" spans="1:3" ht="13.5" thickBot="1">
      <c r="A19" s="55"/>
      <c r="B19" s="79" t="s">
        <v>21</v>
      </c>
      <c r="C19" s="80">
        <v>5000</v>
      </c>
    </row>
    <row r="20" spans="1:3" ht="13.5" thickBot="1">
      <c r="A20" s="133">
        <v>2</v>
      </c>
      <c r="B20" s="131" t="s">
        <v>22</v>
      </c>
      <c r="C20" s="134">
        <f>SUM(C21:C30)</f>
        <v>49605</v>
      </c>
    </row>
    <row r="21" spans="1:3" ht="12.75">
      <c r="A21" s="7" t="s">
        <v>9</v>
      </c>
      <c r="B21" s="7" t="s">
        <v>49</v>
      </c>
      <c r="C21" s="11">
        <v>170</v>
      </c>
    </row>
    <row r="22" spans="1:3" ht="12.75">
      <c r="A22" s="7"/>
      <c r="B22" s="7" t="s">
        <v>152</v>
      </c>
      <c r="C22" s="11">
        <v>63</v>
      </c>
    </row>
    <row r="23" spans="1:3" ht="12.75">
      <c r="A23" s="7"/>
      <c r="B23" s="7" t="s">
        <v>48</v>
      </c>
      <c r="C23" s="11">
        <v>5063</v>
      </c>
    </row>
    <row r="24" spans="1:3" ht="12.75">
      <c r="A24" s="7"/>
      <c r="B24" s="7" t="s">
        <v>50</v>
      </c>
      <c r="C24" s="11">
        <v>13315</v>
      </c>
    </row>
    <row r="25" spans="1:3" ht="12.75">
      <c r="A25" s="7"/>
      <c r="B25" s="7" t="s">
        <v>51</v>
      </c>
      <c r="C25" s="11">
        <v>26280</v>
      </c>
    </row>
    <row r="26" spans="1:3" ht="12.75">
      <c r="A26" s="7"/>
      <c r="B26" s="7" t="s">
        <v>52</v>
      </c>
      <c r="C26" s="11">
        <v>1751</v>
      </c>
    </row>
    <row r="27" spans="1:3" ht="12.75">
      <c r="A27" s="7"/>
      <c r="B27" s="7" t="s">
        <v>23</v>
      </c>
      <c r="C27" s="11">
        <v>700</v>
      </c>
    </row>
    <row r="28" spans="1:3" ht="12.75">
      <c r="A28" s="7"/>
      <c r="B28" s="7" t="s">
        <v>24</v>
      </c>
      <c r="C28" s="11">
        <v>1663</v>
      </c>
    </row>
    <row r="29" spans="1:3" ht="12.75">
      <c r="A29" s="55"/>
      <c r="B29" s="55" t="s">
        <v>196</v>
      </c>
      <c r="C29" s="56">
        <v>550</v>
      </c>
    </row>
    <row r="30" spans="1:3" ht="13.5" thickBot="1">
      <c r="A30" s="55"/>
      <c r="B30" s="55" t="s">
        <v>120</v>
      </c>
      <c r="C30" s="56">
        <v>50</v>
      </c>
    </row>
    <row r="31" spans="1:3" ht="13.5" thickBot="1">
      <c r="A31" s="133">
        <v>3</v>
      </c>
      <c r="B31" s="131" t="s">
        <v>25</v>
      </c>
      <c r="C31" s="134">
        <f>SUM(C32:C34)</f>
        <v>12224</v>
      </c>
    </row>
    <row r="32" spans="1:3" ht="12.75">
      <c r="A32" s="16" t="s">
        <v>9</v>
      </c>
      <c r="B32" s="16" t="s">
        <v>70</v>
      </c>
      <c r="C32" s="57">
        <v>3000</v>
      </c>
    </row>
    <row r="33" spans="1:3" ht="12.75">
      <c r="A33" s="7"/>
      <c r="B33" s="7" t="s">
        <v>53</v>
      </c>
      <c r="C33" s="11">
        <v>9000</v>
      </c>
    </row>
    <row r="34" spans="1:3" ht="13.5" thickBot="1">
      <c r="A34" s="233"/>
      <c r="B34" s="233" t="s">
        <v>291</v>
      </c>
      <c r="C34" s="213">
        <v>224</v>
      </c>
    </row>
    <row r="35" spans="1:3" ht="13.5" thickBot="1">
      <c r="A35" s="133">
        <v>4</v>
      </c>
      <c r="B35" s="131" t="s">
        <v>54</v>
      </c>
      <c r="C35" s="134">
        <f>SUM(C36:C43)</f>
        <v>54210.24</v>
      </c>
    </row>
    <row r="36" spans="1:3" ht="12.75">
      <c r="A36" s="16" t="s">
        <v>9</v>
      </c>
      <c r="B36" s="16" t="s">
        <v>71</v>
      </c>
      <c r="C36" s="57">
        <v>2378.11</v>
      </c>
    </row>
    <row r="37" spans="1:3" ht="12.75">
      <c r="A37" s="7"/>
      <c r="B37" s="7" t="s">
        <v>72</v>
      </c>
      <c r="C37" s="11">
        <v>23500</v>
      </c>
    </row>
    <row r="38" spans="1:3" ht="12.75">
      <c r="A38" s="7"/>
      <c r="B38" s="7" t="s">
        <v>73</v>
      </c>
      <c r="C38" s="11">
        <v>6024</v>
      </c>
    </row>
    <row r="39" spans="1:3" ht="12.75">
      <c r="A39" s="7"/>
      <c r="B39" s="7" t="s">
        <v>55</v>
      </c>
      <c r="C39" s="11">
        <v>5698.03</v>
      </c>
    </row>
    <row r="40" spans="1:3" ht="12.75">
      <c r="A40" s="55"/>
      <c r="B40" s="55" t="s">
        <v>264</v>
      </c>
      <c r="C40" s="56">
        <v>14454.5</v>
      </c>
    </row>
    <row r="41" spans="1:3" ht="12.75">
      <c r="A41" s="55"/>
      <c r="B41" s="55" t="s">
        <v>197</v>
      </c>
      <c r="C41" s="56">
        <v>1800</v>
      </c>
    </row>
    <row r="42" spans="1:3" ht="12.75">
      <c r="A42" s="55"/>
      <c r="B42" s="55" t="s">
        <v>360</v>
      </c>
      <c r="C42" s="56">
        <v>40.6</v>
      </c>
    </row>
    <row r="43" spans="1:3" ht="13.5" thickBot="1">
      <c r="A43" s="55"/>
      <c r="B43" s="55" t="s">
        <v>119</v>
      </c>
      <c r="C43" s="56">
        <v>315</v>
      </c>
    </row>
    <row r="44" spans="1:3" ht="15.75" customHeight="1" thickBot="1">
      <c r="A44" s="219"/>
      <c r="B44" s="273" t="s">
        <v>182</v>
      </c>
      <c r="C44" s="215">
        <f>SUM(C35,C20,C2)</f>
        <v>231823.24</v>
      </c>
    </row>
    <row r="45" spans="1:3" ht="15.75" customHeight="1" thickBot="1">
      <c r="A45" s="29"/>
      <c r="B45" s="58" t="s">
        <v>183</v>
      </c>
      <c r="C45" s="60">
        <f>SUM(C31)</f>
        <v>12224</v>
      </c>
    </row>
    <row r="46" spans="1:3" ht="24.75" customHeight="1" thickBot="1">
      <c r="A46" s="58"/>
      <c r="B46" s="58" t="s">
        <v>26</v>
      </c>
      <c r="C46" s="60">
        <f>SUM(C2+C20+C31+C35)</f>
        <v>244047.24</v>
      </c>
    </row>
    <row r="47" spans="1:3" ht="13.5" customHeight="1">
      <c r="A47" s="8"/>
      <c r="B47" s="8"/>
      <c r="C47" s="9"/>
    </row>
    <row r="48" spans="1:3" ht="12.75">
      <c r="A48" s="10"/>
      <c r="B48" s="10"/>
      <c r="C48" s="54"/>
    </row>
  </sheetData>
  <printOptions horizontalCentered="1" verticalCentered="1"/>
  <pageMargins left="0.7874015748031497" right="0.7874015748031497" top="1.5748031496062993" bottom="0.984251968503937" header="0.5118110236220472" footer="0.5118110236220472"/>
  <pageSetup firstPageNumber="2" useFirstPageNumber="1" horizontalDpi="180" verticalDpi="180" orientation="portrait" paperSize="9" r:id="rId1"/>
  <headerFooter alignWithMargins="0">
    <oddHeader>&amp;C&amp;"Arial CE,tučné"&amp;12ROZPOČET PRO ROK 2006 - Město Mariánské Lázně
&amp;16 PŘÍJMY
&amp;"Arial CE,obyčejné"&amp;12 &amp;"Arial CE,tučné"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4">
      <selection activeCell="D8" sqref="D8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42.375" style="0" bestFit="1" customWidth="1"/>
    <col min="4" max="4" width="13.375" style="0" customWidth="1"/>
    <col min="5" max="5" width="12.75390625" style="0" customWidth="1"/>
  </cols>
  <sheetData>
    <row r="1" ht="13.5" thickBot="1"/>
    <row r="2" spans="2:5" ht="13.5" thickBot="1">
      <c r="B2" s="5" t="s">
        <v>4</v>
      </c>
      <c r="C2" s="5" t="s">
        <v>5</v>
      </c>
      <c r="D2" s="6" t="s">
        <v>6</v>
      </c>
      <c r="E2" s="294"/>
    </row>
    <row r="3" spans="2:5" ht="13.5" thickBot="1">
      <c r="B3" s="140">
        <v>8</v>
      </c>
      <c r="C3" s="214" t="s">
        <v>113</v>
      </c>
      <c r="D3" s="141">
        <v>51458</v>
      </c>
      <c r="E3" s="295"/>
    </row>
    <row r="4" spans="2:5" ht="13.5" thickBot="1">
      <c r="B4" s="219"/>
      <c r="C4" s="25" t="s">
        <v>184</v>
      </c>
      <c r="D4" s="215">
        <f>SUM(D5:D5)</f>
        <v>51458</v>
      </c>
      <c r="E4" s="296"/>
    </row>
    <row r="5" spans="2:5" ht="13.5" thickBot="1">
      <c r="B5" s="16"/>
      <c r="C5" s="218" t="s">
        <v>247</v>
      </c>
      <c r="D5" s="57">
        <v>51458</v>
      </c>
      <c r="E5" s="296"/>
    </row>
    <row r="6" spans="2:5" ht="13.5" thickBot="1">
      <c r="B6" s="216"/>
      <c r="C6" s="243" t="s">
        <v>220</v>
      </c>
      <c r="D6" s="217">
        <v>295505.2</v>
      </c>
      <c r="E6" s="296"/>
    </row>
    <row r="9" ht="13.5" thickBot="1"/>
    <row r="10" spans="2:5" ht="22.5" customHeight="1" thickBot="1">
      <c r="B10" s="195" t="s">
        <v>27</v>
      </c>
      <c r="C10" s="196" t="s">
        <v>5</v>
      </c>
      <c r="D10" s="197" t="s">
        <v>28</v>
      </c>
      <c r="E10" s="221" t="s">
        <v>29</v>
      </c>
    </row>
    <row r="11" spans="2:5" ht="12.75">
      <c r="B11" s="66">
        <v>1</v>
      </c>
      <c r="C11" s="62" t="s">
        <v>58</v>
      </c>
      <c r="D11" s="69">
        <v>102600</v>
      </c>
      <c r="E11" s="70">
        <f>SUM(D11/D18)</f>
        <v>0.3472020120119714</v>
      </c>
    </row>
    <row r="12" spans="2:5" ht="12.75">
      <c r="B12" s="67">
        <v>1</v>
      </c>
      <c r="C12" s="7" t="s">
        <v>74</v>
      </c>
      <c r="D12" s="11">
        <v>25408</v>
      </c>
      <c r="E12" s="71">
        <f>SUM(D12/D18)</f>
        <v>0.08598156648343244</v>
      </c>
    </row>
    <row r="13" spans="2:5" ht="12.75">
      <c r="B13" s="67">
        <v>2</v>
      </c>
      <c r="C13" s="7" t="s">
        <v>30</v>
      </c>
      <c r="D13" s="11">
        <v>49605</v>
      </c>
      <c r="E13" s="71">
        <f>SUM(D13/D18)</f>
        <v>0.1678650663338581</v>
      </c>
    </row>
    <row r="14" spans="2:5" ht="12.75">
      <c r="B14" s="67">
        <v>3</v>
      </c>
      <c r="C14" s="7" t="s">
        <v>60</v>
      </c>
      <c r="D14" s="11">
        <v>12224</v>
      </c>
      <c r="E14" s="71">
        <f>SUM(D14/D18)</f>
        <v>0.0413664463434146</v>
      </c>
    </row>
    <row r="15" spans="2:5" ht="12.75">
      <c r="B15" s="67">
        <v>4</v>
      </c>
      <c r="C15" s="7" t="s">
        <v>59</v>
      </c>
      <c r="D15" s="11">
        <v>54210.2</v>
      </c>
      <c r="E15" s="71">
        <f>SUM(D15/D18)</f>
        <v>0.1834492252589802</v>
      </c>
    </row>
    <row r="16" spans="2:5" ht="12.75">
      <c r="B16" s="297">
        <v>4</v>
      </c>
      <c r="C16" s="55" t="s">
        <v>241</v>
      </c>
      <c r="D16" s="56">
        <v>0</v>
      </c>
      <c r="E16" s="298">
        <f>SUM(D16/D18)</f>
        <v>0</v>
      </c>
    </row>
    <row r="17" spans="2:5" ht="13.5" thickBot="1">
      <c r="B17" s="68"/>
      <c r="C17" s="59" t="s">
        <v>361</v>
      </c>
      <c r="D17" s="61">
        <v>51458</v>
      </c>
      <c r="E17" s="72">
        <f>SUM(D17/D18)</f>
        <v>0.1741356835683433</v>
      </c>
    </row>
    <row r="18" spans="2:5" ht="22.5" customHeight="1" thickBot="1">
      <c r="B18" s="63"/>
      <c r="C18" s="64" t="s">
        <v>362</v>
      </c>
      <c r="D18" s="65">
        <f>SUM(D11:D17)</f>
        <v>295505.2</v>
      </c>
      <c r="E18" s="222">
        <f>SUM(E11:E17)</f>
        <v>1</v>
      </c>
    </row>
    <row r="19" spans="2:5" ht="12.75" customHeight="1">
      <c r="B19" s="12"/>
      <c r="C19" s="13"/>
      <c r="D19" s="14"/>
      <c r="E19" s="15"/>
    </row>
    <row r="20" ht="12.75" customHeight="1"/>
  </sheetData>
  <printOptions horizontalCentered="1"/>
  <pageMargins left="0.7874015748031497" right="0.7874015748031497" top="1.968503937007874" bottom="0.984251968503937" header="0.5118110236220472" footer="0.5118110236220472"/>
  <pageSetup firstPageNumber="3" useFirstPageNumber="1" horizontalDpi="180" verticalDpi="180" orientation="portrait" paperSize="9" r:id="rId2"/>
  <headerFooter alignWithMargins="0">
    <oddHeader>&amp;C&amp;"Arial CE,tučné"&amp;12ROZPOČET PRO ROK 2006 - Město Mariánské Lázně
&amp;16PŘÍJMY
&amp;Rv tis. Kč</oddHeader>
    <oddFooter>&amp;C&amp;P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118"/>
  <sheetViews>
    <sheetView tabSelected="1" workbookViewId="0" topLeftCell="A1">
      <selection activeCell="B110" sqref="B110"/>
    </sheetView>
  </sheetViews>
  <sheetFormatPr defaultColWidth="9.00390625" defaultRowHeight="12.75"/>
  <cols>
    <col min="2" max="2" width="53.00390625" style="0" bestFit="1" customWidth="1"/>
    <col min="3" max="3" width="13.875" style="0" customWidth="1"/>
  </cols>
  <sheetData>
    <row r="4" ht="13.5" thickBot="1"/>
    <row r="5" spans="1:3" ht="26.25" customHeight="1" thickBot="1">
      <c r="A5" s="5" t="s">
        <v>31</v>
      </c>
      <c r="B5" s="84" t="s">
        <v>5</v>
      </c>
      <c r="C5" s="6" t="s">
        <v>6</v>
      </c>
    </row>
    <row r="6" spans="1:3" ht="13.5" thickBot="1">
      <c r="A6" s="133">
        <v>5</v>
      </c>
      <c r="B6" s="135" t="s">
        <v>185</v>
      </c>
      <c r="C6" s="136">
        <f>SUM(C7+C12+C17+C16+C22+C29+C35+C40+C44+C45)</f>
        <v>231823.2</v>
      </c>
    </row>
    <row r="7" spans="1:3" ht="12.75">
      <c r="A7" s="16"/>
      <c r="B7" s="85" t="s">
        <v>79</v>
      </c>
      <c r="C7" s="77">
        <f>SUM(C8:C11)</f>
        <v>44599.8</v>
      </c>
    </row>
    <row r="8" spans="1:3" ht="12.75">
      <c r="A8" s="7" t="s">
        <v>9</v>
      </c>
      <c r="B8" s="86" t="s">
        <v>198</v>
      </c>
      <c r="C8" s="11">
        <v>32848</v>
      </c>
    </row>
    <row r="9" spans="1:3" ht="12.75">
      <c r="A9" s="7"/>
      <c r="B9" s="86" t="s">
        <v>80</v>
      </c>
      <c r="C9" s="11">
        <v>8529</v>
      </c>
    </row>
    <row r="10" spans="1:3" ht="12.75">
      <c r="A10" s="7"/>
      <c r="B10" s="86" t="s">
        <v>81</v>
      </c>
      <c r="C10" s="11">
        <v>2952.8</v>
      </c>
    </row>
    <row r="11" spans="1:3" ht="12.75">
      <c r="A11" s="7"/>
      <c r="B11" s="86" t="s">
        <v>153</v>
      </c>
      <c r="C11" s="11">
        <v>270</v>
      </c>
    </row>
    <row r="12" spans="1:3" ht="12.75">
      <c r="A12" s="7"/>
      <c r="B12" s="87" t="s">
        <v>82</v>
      </c>
      <c r="C12" s="78">
        <f>SUM(C13:C15)</f>
        <v>2139.5</v>
      </c>
    </row>
    <row r="13" spans="1:3" ht="12.75">
      <c r="A13" s="7" t="s">
        <v>9</v>
      </c>
      <c r="B13" s="86" t="s">
        <v>248</v>
      </c>
      <c r="C13" s="76">
        <v>930</v>
      </c>
    </row>
    <row r="14" spans="1:3" ht="12.75">
      <c r="A14" s="7"/>
      <c r="B14" s="86" t="s">
        <v>83</v>
      </c>
      <c r="C14" s="11">
        <v>968.5</v>
      </c>
    </row>
    <row r="15" spans="1:3" ht="12.75">
      <c r="A15" s="7"/>
      <c r="B15" s="86" t="s">
        <v>84</v>
      </c>
      <c r="C15" s="11">
        <v>241</v>
      </c>
    </row>
    <row r="16" spans="1:3" ht="12.75">
      <c r="A16" s="7"/>
      <c r="B16" s="87" t="s">
        <v>85</v>
      </c>
      <c r="C16" s="78">
        <v>1030</v>
      </c>
    </row>
    <row r="17" spans="1:3" ht="12.75">
      <c r="A17" s="7"/>
      <c r="B17" s="87" t="s">
        <v>86</v>
      </c>
      <c r="C17" s="78">
        <f>SUM(C18:C21)</f>
        <v>6433</v>
      </c>
    </row>
    <row r="18" spans="1:3" ht="12.75">
      <c r="A18" s="7" t="s">
        <v>9</v>
      </c>
      <c r="B18" s="86" t="s">
        <v>87</v>
      </c>
      <c r="C18" s="11">
        <v>1210</v>
      </c>
    </row>
    <row r="19" spans="1:3" ht="12.75">
      <c r="A19" s="7"/>
      <c r="B19" s="86" t="s">
        <v>88</v>
      </c>
      <c r="C19" s="11">
        <v>3683</v>
      </c>
    </row>
    <row r="20" spans="1:3" ht="12.75">
      <c r="A20" s="7"/>
      <c r="B20" s="86" t="s">
        <v>89</v>
      </c>
      <c r="C20" s="11">
        <v>1160</v>
      </c>
    </row>
    <row r="21" spans="1:3" ht="12.75">
      <c r="A21" s="7"/>
      <c r="B21" s="86" t="s">
        <v>90</v>
      </c>
      <c r="C21" s="11">
        <v>380</v>
      </c>
    </row>
    <row r="22" spans="1:3" ht="12.75">
      <c r="A22" s="7"/>
      <c r="B22" s="87" t="s">
        <v>91</v>
      </c>
      <c r="C22" s="78">
        <f>SUM(C23:C28)</f>
        <v>48955.2</v>
      </c>
    </row>
    <row r="23" spans="1:3" ht="12.75">
      <c r="A23" s="7" t="s">
        <v>9</v>
      </c>
      <c r="B23" s="86" t="s">
        <v>364</v>
      </c>
      <c r="C23" s="11">
        <v>39627.2</v>
      </c>
    </row>
    <row r="24" spans="1:3" ht="12.75">
      <c r="A24" s="7"/>
      <c r="B24" s="86" t="s">
        <v>180</v>
      </c>
      <c r="C24" s="11">
        <v>2842</v>
      </c>
    </row>
    <row r="25" spans="1:3" ht="12.75">
      <c r="A25" s="7"/>
      <c r="B25" s="86" t="s">
        <v>92</v>
      </c>
      <c r="C25" s="11">
        <v>2195</v>
      </c>
    </row>
    <row r="26" spans="1:3" ht="12.75">
      <c r="A26" s="7"/>
      <c r="B26" s="86" t="s">
        <v>93</v>
      </c>
      <c r="C26" s="11">
        <v>1110</v>
      </c>
    </row>
    <row r="27" spans="1:3" ht="12.75">
      <c r="A27" s="7"/>
      <c r="B27" s="86" t="s">
        <v>94</v>
      </c>
      <c r="C27" s="11">
        <v>1501</v>
      </c>
    </row>
    <row r="28" spans="1:3" ht="12.75">
      <c r="A28" s="7"/>
      <c r="B28" s="86" t="s">
        <v>95</v>
      </c>
      <c r="C28" s="11">
        <v>1680</v>
      </c>
    </row>
    <row r="29" spans="1:3" ht="12.75">
      <c r="A29" s="75"/>
      <c r="B29" s="87" t="s">
        <v>96</v>
      </c>
      <c r="C29" s="78">
        <f>SUM(C30:C34)</f>
        <v>36396</v>
      </c>
    </row>
    <row r="30" spans="1:3" ht="12.75">
      <c r="A30" s="7" t="s">
        <v>9</v>
      </c>
      <c r="B30" s="86" t="s">
        <v>97</v>
      </c>
      <c r="C30" s="11">
        <v>35720</v>
      </c>
    </row>
    <row r="31" spans="1:3" ht="12.75">
      <c r="A31" s="7"/>
      <c r="B31" s="86" t="s">
        <v>98</v>
      </c>
      <c r="C31" s="11">
        <v>70</v>
      </c>
    </row>
    <row r="32" spans="1:3" ht="12.75">
      <c r="A32" s="7"/>
      <c r="B32" s="86" t="s">
        <v>154</v>
      </c>
      <c r="C32" s="11">
        <v>151</v>
      </c>
    </row>
    <row r="33" spans="1:3" ht="12.75">
      <c r="A33" s="7"/>
      <c r="B33" s="86" t="s">
        <v>99</v>
      </c>
      <c r="C33" s="11">
        <v>110</v>
      </c>
    </row>
    <row r="34" spans="1:3" ht="12.75">
      <c r="A34" s="7"/>
      <c r="B34" s="86" t="s">
        <v>100</v>
      </c>
      <c r="C34" s="11">
        <v>345</v>
      </c>
    </row>
    <row r="35" spans="1:3" ht="12.75">
      <c r="A35" s="81"/>
      <c r="B35" s="87" t="s">
        <v>101</v>
      </c>
      <c r="C35" s="78">
        <f>SUM(C36:C39)</f>
        <v>64342.6</v>
      </c>
    </row>
    <row r="36" spans="1:3" ht="12.75">
      <c r="A36" s="82" t="s">
        <v>9</v>
      </c>
      <c r="B36" s="86" t="s">
        <v>102</v>
      </c>
      <c r="C36" s="76">
        <v>41855.6</v>
      </c>
    </row>
    <row r="37" spans="1:3" ht="12.75">
      <c r="A37" s="81"/>
      <c r="B37" s="86" t="s">
        <v>103</v>
      </c>
      <c r="C37" s="76">
        <v>5800</v>
      </c>
    </row>
    <row r="38" spans="1:3" ht="12.75">
      <c r="A38" s="81"/>
      <c r="B38" s="86" t="s">
        <v>104</v>
      </c>
      <c r="C38" s="76">
        <v>7396</v>
      </c>
    </row>
    <row r="39" spans="1:3" ht="12.75">
      <c r="A39" s="7"/>
      <c r="B39" s="86" t="s">
        <v>105</v>
      </c>
      <c r="C39" s="11">
        <v>9291</v>
      </c>
    </row>
    <row r="40" spans="1:3" ht="12.75">
      <c r="A40" s="82"/>
      <c r="B40" s="87" t="s">
        <v>106</v>
      </c>
      <c r="C40" s="78">
        <f>SUM(C41:C43)</f>
        <v>650.5</v>
      </c>
    </row>
    <row r="41" spans="1:3" ht="12.75">
      <c r="A41" s="82" t="s">
        <v>9</v>
      </c>
      <c r="B41" s="86" t="s">
        <v>107</v>
      </c>
      <c r="C41" s="76">
        <v>12</v>
      </c>
    </row>
    <row r="42" spans="1:3" ht="12.75">
      <c r="A42" s="7"/>
      <c r="B42" s="86" t="s">
        <v>108</v>
      </c>
      <c r="C42" s="76">
        <v>23</v>
      </c>
    </row>
    <row r="43" spans="1:3" ht="12.75">
      <c r="A43" s="82"/>
      <c r="B43" s="86" t="s">
        <v>363</v>
      </c>
      <c r="C43" s="76">
        <v>615.5</v>
      </c>
    </row>
    <row r="44" spans="1:3" ht="12.75">
      <c r="A44" s="81"/>
      <c r="B44" s="87" t="s">
        <v>109</v>
      </c>
      <c r="C44" s="78">
        <v>23624</v>
      </c>
    </row>
    <row r="45" spans="1:3" ht="13.5" thickBot="1">
      <c r="A45" s="83"/>
      <c r="B45" s="88" t="s">
        <v>110</v>
      </c>
      <c r="C45" s="89">
        <v>3652.6</v>
      </c>
    </row>
    <row r="58" ht="13.5" thickBot="1"/>
    <row r="59" spans="1:3" ht="26.25" customHeight="1" thickBot="1">
      <c r="A59" s="5" t="s">
        <v>31</v>
      </c>
      <c r="B59" s="84" t="s">
        <v>5</v>
      </c>
      <c r="C59" s="6" t="s">
        <v>6</v>
      </c>
    </row>
    <row r="60" spans="1:3" ht="13.5" thickBot="1">
      <c r="A60" s="137">
        <v>6</v>
      </c>
      <c r="B60" s="138" t="s">
        <v>32</v>
      </c>
      <c r="C60" s="139">
        <f>SUM(C61+C105)</f>
        <v>57340</v>
      </c>
    </row>
    <row r="61" spans="1:3" ht="12.75">
      <c r="A61" s="92"/>
      <c r="B61" s="93" t="s">
        <v>111</v>
      </c>
      <c r="C61" s="94">
        <f>SUM(C62:C104)</f>
        <v>54520</v>
      </c>
    </row>
    <row r="62" spans="1:3" ht="12.75">
      <c r="A62" s="7" t="s">
        <v>9</v>
      </c>
      <c r="B62" s="86" t="s">
        <v>238</v>
      </c>
      <c r="C62" s="11">
        <v>120</v>
      </c>
    </row>
    <row r="63" spans="1:3" ht="12.75">
      <c r="A63" s="7"/>
      <c r="B63" s="86" t="s">
        <v>324</v>
      </c>
      <c r="C63" s="11">
        <v>35</v>
      </c>
    </row>
    <row r="64" spans="1:3" ht="12.75">
      <c r="A64" s="7"/>
      <c r="B64" s="86" t="s">
        <v>325</v>
      </c>
      <c r="C64" s="11">
        <v>45</v>
      </c>
    </row>
    <row r="65" spans="1:3" ht="12.75">
      <c r="A65" s="7"/>
      <c r="B65" s="86" t="s">
        <v>326</v>
      </c>
      <c r="C65" s="11">
        <v>75</v>
      </c>
    </row>
    <row r="66" spans="1:3" ht="12.75">
      <c r="A66" s="7"/>
      <c r="B66" s="86" t="s">
        <v>327</v>
      </c>
      <c r="C66" s="11">
        <v>150</v>
      </c>
    </row>
    <row r="67" spans="1:3" ht="12.75">
      <c r="A67" s="7"/>
      <c r="B67" s="86" t="s">
        <v>365</v>
      </c>
      <c r="C67" s="11">
        <v>350</v>
      </c>
    </row>
    <row r="68" spans="1:3" ht="12.75">
      <c r="A68" s="7"/>
      <c r="B68" s="86" t="s">
        <v>366</v>
      </c>
      <c r="C68" s="11">
        <v>100</v>
      </c>
    </row>
    <row r="69" spans="1:3" ht="12.75">
      <c r="A69" s="7"/>
      <c r="B69" s="86" t="s">
        <v>328</v>
      </c>
      <c r="C69" s="11">
        <v>300</v>
      </c>
    </row>
    <row r="70" spans="1:3" ht="12.75">
      <c r="A70" s="7"/>
      <c r="B70" s="86" t="s">
        <v>329</v>
      </c>
      <c r="C70" s="11">
        <v>200</v>
      </c>
    </row>
    <row r="71" spans="1:3" ht="12.75">
      <c r="A71" s="7"/>
      <c r="B71" s="86" t="s">
        <v>330</v>
      </c>
      <c r="C71" s="11">
        <v>500</v>
      </c>
    </row>
    <row r="72" spans="1:3" ht="12.75">
      <c r="A72" s="7"/>
      <c r="B72" s="86" t="s">
        <v>367</v>
      </c>
      <c r="C72" s="11">
        <v>1000</v>
      </c>
    </row>
    <row r="73" spans="1:3" ht="12.75">
      <c r="A73" s="7"/>
      <c r="B73" s="86" t="s">
        <v>368</v>
      </c>
      <c r="C73" s="11">
        <v>1500</v>
      </c>
    </row>
    <row r="74" spans="1:3" ht="12.75">
      <c r="A74" s="7"/>
      <c r="B74" s="86" t="s">
        <v>331</v>
      </c>
      <c r="C74" s="11">
        <v>2000</v>
      </c>
    </row>
    <row r="75" spans="1:3" ht="12.75">
      <c r="A75" s="7"/>
      <c r="B75" s="86" t="s">
        <v>332</v>
      </c>
      <c r="C75" s="11">
        <v>3500</v>
      </c>
    </row>
    <row r="76" spans="1:3" ht="12.75">
      <c r="A76" s="7"/>
      <c r="B76" s="86" t="s">
        <v>333</v>
      </c>
      <c r="C76" s="11">
        <v>4810</v>
      </c>
    </row>
    <row r="77" spans="1:3" ht="12.75">
      <c r="A77" s="7"/>
      <c r="B77" s="86" t="s">
        <v>369</v>
      </c>
      <c r="C77" s="11">
        <v>10000</v>
      </c>
    </row>
    <row r="78" spans="1:3" ht="12.75">
      <c r="A78" s="7"/>
      <c r="B78" s="86" t="s">
        <v>334</v>
      </c>
      <c r="C78" s="11">
        <v>100</v>
      </c>
    </row>
    <row r="79" spans="1:3" ht="12.75">
      <c r="A79" s="7"/>
      <c r="B79" s="86" t="s">
        <v>335</v>
      </c>
      <c r="C79" s="11">
        <v>320</v>
      </c>
    </row>
    <row r="80" spans="1:3" ht="12.75">
      <c r="A80" s="7"/>
      <c r="B80" s="86" t="s">
        <v>370</v>
      </c>
      <c r="C80" s="11">
        <v>1000</v>
      </c>
    </row>
    <row r="81" spans="1:3" ht="12.75">
      <c r="A81" s="7"/>
      <c r="B81" s="86" t="s">
        <v>371</v>
      </c>
      <c r="C81" s="11">
        <v>1100</v>
      </c>
    </row>
    <row r="82" spans="1:3" ht="12.75">
      <c r="A82" s="7"/>
      <c r="B82" s="86" t="s">
        <v>372</v>
      </c>
      <c r="C82" s="11">
        <v>400</v>
      </c>
    </row>
    <row r="83" spans="1:3" ht="12.75">
      <c r="A83" s="7"/>
      <c r="B83" s="86" t="s">
        <v>373</v>
      </c>
      <c r="C83" s="11">
        <v>550</v>
      </c>
    </row>
    <row r="84" spans="1:3" ht="12.75">
      <c r="A84" s="7"/>
      <c r="B84" s="86" t="s">
        <v>336</v>
      </c>
      <c r="C84" s="11">
        <v>570</v>
      </c>
    </row>
    <row r="85" spans="1:3" ht="12.75">
      <c r="A85" s="7"/>
      <c r="B85" s="86" t="s">
        <v>374</v>
      </c>
      <c r="C85" s="11">
        <v>1500</v>
      </c>
    </row>
    <row r="86" spans="1:3" ht="12.75">
      <c r="A86" s="7"/>
      <c r="B86" s="86" t="s">
        <v>337</v>
      </c>
      <c r="C86" s="11">
        <v>1500</v>
      </c>
    </row>
    <row r="87" spans="1:3" ht="12.75">
      <c r="A87" s="7"/>
      <c r="B87" s="86" t="s">
        <v>338</v>
      </c>
      <c r="C87" s="11">
        <v>3000</v>
      </c>
    </row>
    <row r="88" spans="1:3" ht="12.75">
      <c r="A88" s="7"/>
      <c r="B88" s="86" t="s">
        <v>375</v>
      </c>
      <c r="C88" s="11">
        <v>1000</v>
      </c>
    </row>
    <row r="89" spans="1:3" ht="12.75">
      <c r="A89" s="7"/>
      <c r="B89" s="86" t="s">
        <v>339</v>
      </c>
      <c r="C89" s="11">
        <v>250</v>
      </c>
    </row>
    <row r="90" spans="1:3" ht="12.75">
      <c r="A90" s="7"/>
      <c r="B90" s="86" t="s">
        <v>340</v>
      </c>
      <c r="C90" s="11">
        <v>490</v>
      </c>
    </row>
    <row r="91" spans="1:3" ht="12.75">
      <c r="A91" s="7"/>
      <c r="B91" s="86" t="s">
        <v>376</v>
      </c>
      <c r="C91" s="11">
        <v>350</v>
      </c>
    </row>
    <row r="92" spans="1:3" ht="12.75">
      <c r="A92" s="7"/>
      <c r="B92" s="86" t="s">
        <v>341</v>
      </c>
      <c r="C92" s="11">
        <v>100</v>
      </c>
    </row>
    <row r="93" spans="1:3" ht="12.75">
      <c r="A93" s="7"/>
      <c r="B93" s="86" t="s">
        <v>377</v>
      </c>
      <c r="C93" s="11">
        <v>600</v>
      </c>
    </row>
    <row r="94" spans="1:3" ht="12.75">
      <c r="A94" s="7"/>
      <c r="B94" s="86" t="s">
        <v>242</v>
      </c>
      <c r="C94" s="11">
        <v>6000</v>
      </c>
    </row>
    <row r="95" spans="1:3" ht="12.75">
      <c r="A95" s="7"/>
      <c r="B95" s="86" t="s">
        <v>342</v>
      </c>
      <c r="C95" s="11">
        <v>585</v>
      </c>
    </row>
    <row r="96" spans="1:3" ht="12.75">
      <c r="A96" s="7"/>
      <c r="B96" s="86" t="s">
        <v>343</v>
      </c>
      <c r="C96" s="11">
        <v>140</v>
      </c>
    </row>
    <row r="97" spans="1:3" ht="12.75">
      <c r="A97" s="7"/>
      <c r="B97" s="86" t="s">
        <v>344</v>
      </c>
      <c r="C97" s="11">
        <v>2590</v>
      </c>
    </row>
    <row r="98" spans="1:3" ht="12.75">
      <c r="A98" s="7"/>
      <c r="B98" s="86" t="s">
        <v>345</v>
      </c>
      <c r="C98" s="11">
        <v>1670</v>
      </c>
    </row>
    <row r="99" spans="1:3" ht="12.75">
      <c r="A99" s="7"/>
      <c r="B99" s="86" t="s">
        <v>346</v>
      </c>
      <c r="C99" s="11">
        <v>897</v>
      </c>
    </row>
    <row r="100" spans="1:3" ht="12.75">
      <c r="A100" s="7"/>
      <c r="B100" s="86" t="s">
        <v>347</v>
      </c>
      <c r="C100" s="11">
        <v>2600</v>
      </c>
    </row>
    <row r="101" spans="1:3" ht="12.75">
      <c r="A101" s="7"/>
      <c r="B101" s="86" t="s">
        <v>348</v>
      </c>
      <c r="C101" s="11">
        <v>780</v>
      </c>
    </row>
    <row r="102" spans="1:3" ht="12.75">
      <c r="A102" s="7"/>
      <c r="B102" s="86" t="s">
        <v>349</v>
      </c>
      <c r="C102" s="11">
        <v>530</v>
      </c>
    </row>
    <row r="103" spans="1:3" ht="12.75">
      <c r="A103" s="7"/>
      <c r="B103" s="86" t="s">
        <v>350</v>
      </c>
      <c r="C103" s="11">
        <v>270</v>
      </c>
    </row>
    <row r="104" spans="1:3" ht="12.75">
      <c r="A104" s="7"/>
      <c r="B104" s="86" t="s">
        <v>351</v>
      </c>
      <c r="C104" s="11">
        <v>943</v>
      </c>
    </row>
    <row r="105" spans="1:3" ht="12.75">
      <c r="A105" s="75"/>
      <c r="B105" s="87" t="s">
        <v>112</v>
      </c>
      <c r="C105" s="78">
        <f>SUM(C106:C107)</f>
        <v>2820</v>
      </c>
    </row>
    <row r="106" spans="1:3" ht="12.75">
      <c r="A106" s="7" t="s">
        <v>9</v>
      </c>
      <c r="B106" s="86" t="s">
        <v>359</v>
      </c>
      <c r="C106" s="11">
        <v>1120</v>
      </c>
    </row>
    <row r="107" spans="1:3" ht="13.5" thickBot="1">
      <c r="A107" s="59"/>
      <c r="B107" s="91" t="s">
        <v>121</v>
      </c>
      <c r="C107" s="61">
        <v>1700</v>
      </c>
    </row>
    <row r="108" spans="1:3" ht="13.5" thickBot="1">
      <c r="A108" s="4"/>
      <c r="B108" s="58" t="s">
        <v>33</v>
      </c>
      <c r="C108" s="90">
        <f>SUM(C6+C60)</f>
        <v>289163.2</v>
      </c>
    </row>
    <row r="113" ht="13.5" thickBot="1"/>
    <row r="114" spans="1:3" ht="13.5" thickBot="1">
      <c r="A114" s="140">
        <v>8</v>
      </c>
      <c r="B114" s="138" t="s">
        <v>194</v>
      </c>
      <c r="C114" s="141">
        <f>SUM(C115:C117)</f>
        <v>6342</v>
      </c>
    </row>
    <row r="115" spans="1:3" ht="12.75">
      <c r="A115" s="62" t="s">
        <v>56</v>
      </c>
      <c r="B115" s="125" t="s">
        <v>57</v>
      </c>
      <c r="C115" s="69">
        <v>430</v>
      </c>
    </row>
    <row r="116" spans="1:3" ht="12.75">
      <c r="A116" s="233"/>
      <c r="B116" s="234" t="s">
        <v>199</v>
      </c>
      <c r="C116" s="213">
        <v>5000</v>
      </c>
    </row>
    <row r="117" spans="1:3" ht="13.5" thickBot="1">
      <c r="A117" s="59"/>
      <c r="B117" s="91" t="s">
        <v>237</v>
      </c>
      <c r="C117" s="61">
        <v>912</v>
      </c>
    </row>
    <row r="118" spans="1:3" ht="13.5" thickBot="1">
      <c r="A118" s="29"/>
      <c r="B118" s="4" t="s">
        <v>114</v>
      </c>
      <c r="C118" s="60">
        <f>SUM(C108+C114)</f>
        <v>295505.2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horizontalDpi="180" verticalDpi="180" orientation="portrait" paperSize="9" r:id="rId2"/>
  <headerFooter alignWithMargins="0">
    <oddHeader>&amp;C&amp;"Arial CE,tučné"&amp;12ROZPOČET PRO ROK 2006 - Město Mariánské Lázně
&amp;16VÝDAJE&amp;12
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34">
      <selection activeCell="C54" sqref="C54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48.25390625" style="0" customWidth="1"/>
    <col min="4" max="5" width="13.625" style="0" customWidth="1"/>
  </cols>
  <sheetData>
    <row r="1" spans="2:5" ht="13.5" thickBot="1">
      <c r="B1" s="32" t="s">
        <v>34</v>
      </c>
      <c r="C1" s="31" t="s">
        <v>5</v>
      </c>
      <c r="D1" s="106" t="s">
        <v>35</v>
      </c>
      <c r="E1" s="95" t="s">
        <v>75</v>
      </c>
    </row>
    <row r="2" spans="2:5" ht="13.5" thickBot="1">
      <c r="B2" s="73">
        <v>1011</v>
      </c>
      <c r="C2" s="41" t="s">
        <v>122</v>
      </c>
      <c r="D2" s="99">
        <f>SUM(D3:D4)</f>
        <v>462</v>
      </c>
      <c r="E2" s="42">
        <f>SUM(D2/D181)</f>
        <v>0.001992897692224472</v>
      </c>
    </row>
    <row r="3" spans="2:5" ht="12.75">
      <c r="B3" s="155"/>
      <c r="C3" s="276" t="s">
        <v>249</v>
      </c>
      <c r="D3" s="302">
        <v>350</v>
      </c>
      <c r="E3" s="246"/>
    </row>
    <row r="4" spans="2:5" ht="13.5" thickBot="1">
      <c r="B4" s="97"/>
      <c r="C4" s="299" t="s">
        <v>228</v>
      </c>
      <c r="D4" s="300">
        <v>112</v>
      </c>
      <c r="E4" s="301"/>
    </row>
    <row r="5" spans="2:5" ht="13.5" thickBot="1">
      <c r="B5" s="17">
        <v>1014</v>
      </c>
      <c r="C5" s="34" t="s">
        <v>61</v>
      </c>
      <c r="D5" s="98">
        <f>SUM(D6:D8)</f>
        <v>427</v>
      </c>
      <c r="E5" s="42">
        <f>SUM(D5/D181)</f>
        <v>0.0018419205943286789</v>
      </c>
    </row>
    <row r="6" spans="2:5" ht="12.75">
      <c r="B6" s="155"/>
      <c r="C6" s="35" t="s">
        <v>123</v>
      </c>
      <c r="D6" s="101">
        <v>277</v>
      </c>
      <c r="E6" s="43"/>
    </row>
    <row r="7" spans="2:5" ht="12.75">
      <c r="B7" s="118"/>
      <c r="C7" s="22" t="s">
        <v>243</v>
      </c>
      <c r="D7" s="23">
        <v>30</v>
      </c>
      <c r="E7" s="45"/>
    </row>
    <row r="8" spans="2:5" ht="13.5" thickBot="1">
      <c r="B8" s="116"/>
      <c r="C8" s="36" t="s">
        <v>124</v>
      </c>
      <c r="D8" s="250">
        <v>120</v>
      </c>
      <c r="E8" s="44"/>
    </row>
    <row r="9" spans="2:5" ht="13.5" thickBot="1">
      <c r="B9" s="17">
        <v>1037</v>
      </c>
      <c r="C9" s="34" t="s">
        <v>157</v>
      </c>
      <c r="D9" s="98">
        <v>430</v>
      </c>
      <c r="E9" s="42">
        <f>SUM(D9/D181)</f>
        <v>0.0018548614884340326</v>
      </c>
    </row>
    <row r="10" spans="2:5" ht="13.5" thickBot="1">
      <c r="B10" s="97">
        <v>2212</v>
      </c>
      <c r="C10" s="33" t="s">
        <v>155</v>
      </c>
      <c r="D10" s="109">
        <f>SUM(D11:D12)</f>
        <v>18680</v>
      </c>
      <c r="E10" s="42">
        <f>SUM(D10/D181)</f>
        <v>0.08057863396266914</v>
      </c>
    </row>
    <row r="11" spans="2:5" ht="12.75">
      <c r="B11" s="115"/>
      <c r="C11" s="35" t="s">
        <v>189</v>
      </c>
      <c r="D11" s="101">
        <v>11680</v>
      </c>
      <c r="E11" s="43"/>
    </row>
    <row r="12" spans="2:5" ht="13.5" thickBot="1">
      <c r="B12" s="116"/>
      <c r="C12" s="36" t="s">
        <v>200</v>
      </c>
      <c r="D12" s="108">
        <v>7000</v>
      </c>
      <c r="E12" s="44"/>
    </row>
    <row r="13" spans="2:5" ht="13.5" thickBot="1">
      <c r="B13" s="117">
        <v>2219</v>
      </c>
      <c r="C13" s="256" t="s">
        <v>235</v>
      </c>
      <c r="D13" s="257">
        <v>265</v>
      </c>
      <c r="E13" s="269">
        <f>SUM(D13/D181)</f>
        <v>0.0011431123126395782</v>
      </c>
    </row>
    <row r="14" spans="2:5" ht="13.5" thickBot="1">
      <c r="B14" s="117">
        <v>2229</v>
      </c>
      <c r="C14" s="256" t="s">
        <v>260</v>
      </c>
      <c r="D14" s="257">
        <v>20</v>
      </c>
      <c r="E14" s="269">
        <f>SUM(D14/D181)</f>
        <v>8.627262736902478E-05</v>
      </c>
    </row>
    <row r="15" spans="2:5" ht="13.5" thickBot="1">
      <c r="B15" s="117">
        <v>3569</v>
      </c>
      <c r="C15" s="256" t="s">
        <v>236</v>
      </c>
      <c r="D15" s="257">
        <v>8.5</v>
      </c>
      <c r="E15" s="269">
        <f>SUM(D15/D181)</f>
        <v>3.666586663183553E-05</v>
      </c>
    </row>
    <row r="16" spans="2:5" ht="13.5" thickBot="1">
      <c r="B16" s="73">
        <v>3631</v>
      </c>
      <c r="C16" s="34" t="s">
        <v>46</v>
      </c>
      <c r="D16" s="98">
        <f>SUM(D17:D18)</f>
        <v>6500</v>
      </c>
      <c r="E16" s="42">
        <f>SUM(D16/D181)</f>
        <v>0.02803860389493305</v>
      </c>
    </row>
    <row r="17" spans="2:5" ht="12.75">
      <c r="B17" s="119"/>
      <c r="C17" s="21" t="s">
        <v>132</v>
      </c>
      <c r="D17" s="102">
        <v>3100</v>
      </c>
      <c r="E17" s="48"/>
    </row>
    <row r="18" spans="2:5" ht="13.5" thickBot="1">
      <c r="B18" s="116"/>
      <c r="C18" s="36" t="s">
        <v>133</v>
      </c>
      <c r="D18" s="108">
        <v>3400</v>
      </c>
      <c r="E18" s="44"/>
    </row>
    <row r="19" spans="2:5" ht="13.5" thickBot="1">
      <c r="B19" s="117">
        <v>2310</v>
      </c>
      <c r="C19" s="24" t="s">
        <v>38</v>
      </c>
      <c r="D19" s="100">
        <v>5</v>
      </c>
      <c r="E19" s="42">
        <f>SUM(D19/D181)</f>
        <v>2.1568156842256194E-05</v>
      </c>
    </row>
    <row r="20" spans="2:5" ht="13.5" thickBot="1">
      <c r="B20" s="17">
        <v>2329</v>
      </c>
      <c r="C20" s="34" t="s">
        <v>126</v>
      </c>
      <c r="D20" s="98">
        <v>400</v>
      </c>
      <c r="E20" s="42">
        <f>SUM(D20/D181)</f>
        <v>0.0017254525473804955</v>
      </c>
    </row>
    <row r="21" spans="2:5" ht="13.5" thickBot="1">
      <c r="B21" s="17">
        <v>3421</v>
      </c>
      <c r="C21" s="34" t="s">
        <v>288</v>
      </c>
      <c r="D21" s="98">
        <v>30</v>
      </c>
      <c r="E21" s="42">
        <f>SUM(D21/D181)</f>
        <v>0.00012940894105353717</v>
      </c>
    </row>
    <row r="22" spans="2:5" ht="13.5" thickBot="1">
      <c r="B22" s="17">
        <v>3745</v>
      </c>
      <c r="C22" s="34" t="s">
        <v>158</v>
      </c>
      <c r="D22" s="98">
        <f>SUM(D23:D27)</f>
        <v>14441</v>
      </c>
      <c r="E22" s="42">
        <f>SUM(D22/D181)</f>
        <v>0.06229315059180433</v>
      </c>
    </row>
    <row r="23" spans="2:5" ht="12.75">
      <c r="B23" s="115"/>
      <c r="C23" s="35" t="s">
        <v>250</v>
      </c>
      <c r="D23" s="101">
        <v>151</v>
      </c>
      <c r="E23" s="43"/>
    </row>
    <row r="24" spans="2:5" ht="12.75">
      <c r="B24" s="118"/>
      <c r="C24" s="22" t="s">
        <v>66</v>
      </c>
      <c r="D24" s="107">
        <v>13630</v>
      </c>
      <c r="E24" s="45"/>
    </row>
    <row r="25" spans="2:5" ht="12.75">
      <c r="B25" s="118"/>
      <c r="C25" s="22" t="s">
        <v>265</v>
      </c>
      <c r="D25" s="107">
        <v>160</v>
      </c>
      <c r="E25" s="45"/>
    </row>
    <row r="26" spans="2:5" ht="12.75">
      <c r="B26" s="118"/>
      <c r="C26" s="22" t="s">
        <v>251</v>
      </c>
      <c r="D26" s="107">
        <v>200</v>
      </c>
      <c r="E26" s="45"/>
    </row>
    <row r="27" spans="2:5" ht="13.5" thickBot="1">
      <c r="B27" s="116"/>
      <c r="C27" s="36" t="s">
        <v>378</v>
      </c>
      <c r="D27" s="108">
        <v>300</v>
      </c>
      <c r="E27" s="44"/>
    </row>
    <row r="28" spans="2:5" ht="13.5" thickBot="1">
      <c r="B28" s="17" t="s">
        <v>202</v>
      </c>
      <c r="C28" s="34" t="s">
        <v>137</v>
      </c>
      <c r="D28" s="98">
        <f>SUM(D29:D34)</f>
        <v>3585</v>
      </c>
      <c r="E28" s="42">
        <f>SUM(D28/D181)</f>
        <v>0.01546436845589769</v>
      </c>
    </row>
    <row r="29" spans="2:5" ht="12.75">
      <c r="B29" s="119"/>
      <c r="C29" s="39" t="s">
        <v>135</v>
      </c>
      <c r="D29" s="144">
        <v>160</v>
      </c>
      <c r="E29" s="152"/>
    </row>
    <row r="30" spans="2:5" ht="12.75">
      <c r="B30" s="118"/>
      <c r="C30" s="37" t="s">
        <v>65</v>
      </c>
      <c r="D30" s="143">
        <v>1350</v>
      </c>
      <c r="E30" s="151"/>
    </row>
    <row r="31" spans="2:5" ht="12.75">
      <c r="B31" s="118"/>
      <c r="C31" s="37" t="s">
        <v>136</v>
      </c>
      <c r="D31" s="143">
        <v>1300</v>
      </c>
      <c r="E31" s="151"/>
    </row>
    <row r="32" spans="2:5" ht="12.75">
      <c r="B32" s="120"/>
      <c r="C32" s="145" t="s">
        <v>302</v>
      </c>
      <c r="D32" s="146">
        <v>155</v>
      </c>
      <c r="E32" s="158"/>
    </row>
    <row r="33" spans="2:5" ht="12.75">
      <c r="B33" s="120"/>
      <c r="C33" s="145" t="s">
        <v>252</v>
      </c>
      <c r="D33" s="146">
        <v>130</v>
      </c>
      <c r="E33" s="158"/>
    </row>
    <row r="34" spans="2:5" ht="13.5" thickBot="1">
      <c r="B34" s="120"/>
      <c r="C34" s="145" t="s">
        <v>379</v>
      </c>
      <c r="D34" s="146">
        <v>490</v>
      </c>
      <c r="E34" s="158"/>
    </row>
    <row r="35" spans="2:5" ht="13.5" thickBot="1">
      <c r="B35" s="73">
        <v>3749</v>
      </c>
      <c r="C35" s="235" t="s">
        <v>201</v>
      </c>
      <c r="D35" s="104">
        <v>150</v>
      </c>
      <c r="E35" s="42">
        <f>SUM(D35/D181)</f>
        <v>0.0006470447052676858</v>
      </c>
    </row>
    <row r="36" spans="2:5" ht="13.5" thickBot="1">
      <c r="B36" s="73">
        <v>3739</v>
      </c>
      <c r="C36" s="235" t="s">
        <v>259</v>
      </c>
      <c r="D36" s="98">
        <v>20</v>
      </c>
      <c r="E36" s="42">
        <f>SUM(D36/D181)</f>
        <v>8.627262736902478E-05</v>
      </c>
    </row>
    <row r="37" spans="2:5" ht="13.5" thickBot="1">
      <c r="B37" s="117">
        <v>3769</v>
      </c>
      <c r="C37" s="235" t="s">
        <v>253</v>
      </c>
      <c r="D37" s="98">
        <v>30</v>
      </c>
      <c r="E37" s="42">
        <f>SUM(D37/D181)</f>
        <v>0.00012940894105353717</v>
      </c>
    </row>
    <row r="38" spans="2:5" ht="13.5" thickBot="1">
      <c r="B38" s="40">
        <v>2221</v>
      </c>
      <c r="C38" s="24" t="s">
        <v>244</v>
      </c>
      <c r="D38" s="100">
        <v>9341</v>
      </c>
      <c r="E38" s="42">
        <f>SUM(D38/D181)</f>
        <v>0.04029363061270302</v>
      </c>
    </row>
    <row r="39" spans="2:5" ht="13.5" thickBot="1">
      <c r="B39" s="17"/>
      <c r="C39" s="34" t="s">
        <v>266</v>
      </c>
      <c r="D39" s="98">
        <f>SUM(D40:D63)</f>
        <v>42315</v>
      </c>
      <c r="E39" s="42">
        <f>SUM(D39/D181)</f>
        <v>0.18253131135601416</v>
      </c>
    </row>
    <row r="40" spans="2:5" ht="12.75">
      <c r="B40" s="127">
        <v>3111</v>
      </c>
      <c r="C40" s="39" t="s">
        <v>127</v>
      </c>
      <c r="D40" s="144">
        <v>965</v>
      </c>
      <c r="E40" s="154"/>
    </row>
    <row r="41" spans="2:5" ht="12.75">
      <c r="B41" s="127">
        <v>3111</v>
      </c>
      <c r="C41" s="39" t="s">
        <v>203</v>
      </c>
      <c r="D41" s="144">
        <v>1138</v>
      </c>
      <c r="E41" s="154"/>
    </row>
    <row r="42" spans="2:5" ht="12.75">
      <c r="B42" s="127">
        <v>3111</v>
      </c>
      <c r="C42" s="39" t="s">
        <v>204</v>
      </c>
      <c r="D42" s="144">
        <v>847</v>
      </c>
      <c r="E42" s="154"/>
    </row>
    <row r="43" spans="2:5" ht="12.75">
      <c r="B43" s="127">
        <v>3111</v>
      </c>
      <c r="C43" s="39" t="s">
        <v>205</v>
      </c>
      <c r="D43" s="144">
        <v>1070</v>
      </c>
      <c r="E43" s="154"/>
    </row>
    <row r="44" spans="2:5" ht="12.75">
      <c r="B44" s="127">
        <v>3111</v>
      </c>
      <c r="C44" s="39" t="s">
        <v>206</v>
      </c>
      <c r="D44" s="144">
        <v>890</v>
      </c>
      <c r="E44" s="154"/>
    </row>
    <row r="45" spans="2:5" ht="12.75">
      <c r="B45" s="128">
        <v>3113</v>
      </c>
      <c r="C45" s="37" t="s">
        <v>207</v>
      </c>
      <c r="D45" s="143">
        <v>4406</v>
      </c>
      <c r="E45" s="142"/>
    </row>
    <row r="46" spans="2:5" ht="12.75">
      <c r="B46" s="128">
        <v>3113</v>
      </c>
      <c r="C46" s="37" t="s">
        <v>208</v>
      </c>
      <c r="D46" s="143">
        <v>4260</v>
      </c>
      <c r="E46" s="142"/>
    </row>
    <row r="47" spans="2:5" ht="12.75">
      <c r="B47" s="128">
        <v>3113</v>
      </c>
      <c r="C47" s="37" t="s">
        <v>209</v>
      </c>
      <c r="D47" s="143">
        <v>5430</v>
      </c>
      <c r="E47" s="142"/>
    </row>
    <row r="48" spans="2:5" ht="12.75">
      <c r="B48" s="128">
        <v>3114</v>
      </c>
      <c r="C48" s="37" t="s">
        <v>221</v>
      </c>
      <c r="D48" s="143">
        <v>1470</v>
      </c>
      <c r="E48" s="142"/>
    </row>
    <row r="49" spans="2:5" ht="12.75">
      <c r="B49" s="128">
        <v>3231</v>
      </c>
      <c r="C49" s="37" t="s">
        <v>128</v>
      </c>
      <c r="D49" s="143">
        <v>695</v>
      </c>
      <c r="E49" s="142"/>
    </row>
    <row r="50" spans="2:5" ht="12.75">
      <c r="B50" s="128">
        <v>3314</v>
      </c>
      <c r="C50" s="37" t="s">
        <v>129</v>
      </c>
      <c r="D50" s="143">
        <v>2930</v>
      </c>
      <c r="E50" s="142"/>
    </row>
    <row r="51" spans="2:5" ht="12.75">
      <c r="B51" s="249"/>
      <c r="C51" s="264"/>
      <c r="D51" s="265"/>
      <c r="E51" s="266"/>
    </row>
    <row r="52" spans="2:5" ht="12.75">
      <c r="B52" s="249"/>
      <c r="C52" s="264"/>
      <c r="D52" s="265"/>
      <c r="E52" s="266"/>
    </row>
    <row r="53" spans="2:5" ht="12.75">
      <c r="B53" s="249"/>
      <c r="C53" s="264"/>
      <c r="D53" s="265"/>
      <c r="E53" s="266"/>
    </row>
    <row r="54" spans="2:5" ht="12.75">
      <c r="B54" s="249"/>
      <c r="C54" s="264"/>
      <c r="D54" s="265"/>
      <c r="E54" s="266"/>
    </row>
    <row r="55" spans="2:5" ht="13.5" thickBot="1">
      <c r="B55" s="249"/>
      <c r="C55" s="264"/>
      <c r="D55" s="265"/>
      <c r="E55" s="266"/>
    </row>
    <row r="56" spans="2:5" ht="13.5" thickBot="1">
      <c r="B56" s="17" t="s">
        <v>34</v>
      </c>
      <c r="C56" s="18" t="s">
        <v>5</v>
      </c>
      <c r="D56" s="52" t="s">
        <v>35</v>
      </c>
      <c r="E56" s="49" t="s">
        <v>75</v>
      </c>
    </row>
    <row r="57" spans="2:5" ht="12.75">
      <c r="B57" s="128">
        <v>3315</v>
      </c>
      <c r="C57" s="37" t="s">
        <v>186</v>
      </c>
      <c r="D57" s="143">
        <v>2950</v>
      </c>
      <c r="E57" s="142"/>
    </row>
    <row r="58" spans="2:5" ht="12.75">
      <c r="B58" s="128">
        <v>3315</v>
      </c>
      <c r="C58" s="37" t="s">
        <v>384</v>
      </c>
      <c r="D58" s="143">
        <v>50</v>
      </c>
      <c r="E58" s="142"/>
    </row>
    <row r="59" spans="2:5" ht="12.75">
      <c r="B59" s="128">
        <v>3421</v>
      </c>
      <c r="C59" s="37" t="s">
        <v>222</v>
      </c>
      <c r="D59" s="143">
        <v>1390</v>
      </c>
      <c r="E59" s="142"/>
    </row>
    <row r="60" spans="2:5" ht="12.75">
      <c r="B60" s="127">
        <v>3522</v>
      </c>
      <c r="C60" s="39" t="s">
        <v>191</v>
      </c>
      <c r="D60" s="144">
        <v>800</v>
      </c>
      <c r="E60" s="154"/>
    </row>
    <row r="61" spans="2:5" ht="12.75">
      <c r="B61" s="128">
        <v>3522</v>
      </c>
      <c r="C61" s="37" t="s">
        <v>190</v>
      </c>
      <c r="D61" s="143">
        <v>500</v>
      </c>
      <c r="E61" s="142"/>
    </row>
    <row r="62" spans="2:5" ht="12.75">
      <c r="B62" s="128">
        <v>4312</v>
      </c>
      <c r="C62" s="37" t="s">
        <v>139</v>
      </c>
      <c r="D62" s="143">
        <v>6500</v>
      </c>
      <c r="E62" s="142"/>
    </row>
    <row r="63" spans="2:5" ht="13.5" thickBot="1">
      <c r="B63" s="160">
        <v>4316</v>
      </c>
      <c r="C63" s="239" t="s">
        <v>140</v>
      </c>
      <c r="D63" s="240">
        <v>6024</v>
      </c>
      <c r="E63" s="241"/>
    </row>
    <row r="64" spans="2:5" ht="13.5" thickBot="1">
      <c r="B64" s="17" t="s">
        <v>223</v>
      </c>
      <c r="C64" s="34" t="s">
        <v>159</v>
      </c>
      <c r="D64" s="98">
        <f>SUM(D65:D69)</f>
        <v>147.6</v>
      </c>
      <c r="E64" s="42">
        <f>SUM(D64/D181)</f>
        <v>0.0006366919899834028</v>
      </c>
    </row>
    <row r="65" spans="2:5" ht="12.75">
      <c r="B65" s="127">
        <v>3119</v>
      </c>
      <c r="C65" s="21" t="s">
        <v>267</v>
      </c>
      <c r="D65" s="102">
        <v>3</v>
      </c>
      <c r="E65" s="48"/>
    </row>
    <row r="66" spans="2:5" ht="12.75">
      <c r="B66" s="128">
        <v>3113</v>
      </c>
      <c r="C66" s="22" t="s">
        <v>380</v>
      </c>
      <c r="D66" s="23">
        <v>40.6</v>
      </c>
      <c r="E66" s="45"/>
    </row>
    <row r="67" spans="2:5" ht="12.75">
      <c r="B67" s="128">
        <v>3111</v>
      </c>
      <c r="C67" s="22" t="s">
        <v>289</v>
      </c>
      <c r="D67" s="23">
        <v>2</v>
      </c>
      <c r="E67" s="45"/>
    </row>
    <row r="68" spans="2:5" ht="12.75">
      <c r="B68" s="128">
        <v>3113</v>
      </c>
      <c r="C68" s="22" t="s">
        <v>290</v>
      </c>
      <c r="D68" s="23">
        <v>2</v>
      </c>
      <c r="E68" s="45"/>
    </row>
    <row r="69" spans="2:5" ht="13.5" thickBot="1">
      <c r="B69" s="129">
        <v>3113</v>
      </c>
      <c r="C69" s="38" t="s">
        <v>381</v>
      </c>
      <c r="D69" s="112">
        <v>100</v>
      </c>
      <c r="E69" s="51"/>
    </row>
    <row r="70" spans="2:5" ht="13.5" thickBot="1">
      <c r="B70" s="73">
        <v>2140</v>
      </c>
      <c r="C70" s="34" t="s">
        <v>125</v>
      </c>
      <c r="D70" s="104">
        <f>SUM(D71:D72)</f>
        <v>930</v>
      </c>
      <c r="E70" s="42">
        <f>SUM(D70/D181)</f>
        <v>0.004011677172659652</v>
      </c>
    </row>
    <row r="71" spans="2:5" ht="12.75">
      <c r="B71" s="115"/>
      <c r="C71" s="244" t="s">
        <v>275</v>
      </c>
      <c r="D71" s="278">
        <v>200</v>
      </c>
      <c r="E71" s="246"/>
    </row>
    <row r="72" spans="2:5" ht="13.5" thickBot="1">
      <c r="B72" s="117"/>
      <c r="C72" s="236" t="s">
        <v>181</v>
      </c>
      <c r="D72" s="237">
        <v>730</v>
      </c>
      <c r="E72" s="277"/>
    </row>
    <row r="73" spans="2:5" ht="13.5" thickBot="1">
      <c r="B73" s="40" t="s">
        <v>224</v>
      </c>
      <c r="C73" s="24" t="s">
        <v>210</v>
      </c>
      <c r="D73" s="100">
        <f>SUM(D74:D78)</f>
        <v>10190</v>
      </c>
      <c r="E73" s="247">
        <f>SUM(D73/D181)</f>
        <v>0.043955903644518124</v>
      </c>
    </row>
    <row r="74" spans="2:5" ht="12.75">
      <c r="B74" s="159">
        <v>3311</v>
      </c>
      <c r="C74" s="244" t="s">
        <v>294</v>
      </c>
      <c r="D74" s="245">
        <v>2020</v>
      </c>
      <c r="E74" s="246"/>
    </row>
    <row r="75" spans="2:5" ht="12.75">
      <c r="B75" s="248">
        <v>3319</v>
      </c>
      <c r="C75" s="37" t="s">
        <v>293</v>
      </c>
      <c r="D75" s="111">
        <v>350</v>
      </c>
      <c r="E75" s="151"/>
    </row>
    <row r="76" spans="2:5" ht="12.75">
      <c r="B76" s="248">
        <v>3319</v>
      </c>
      <c r="C76" s="37" t="s">
        <v>292</v>
      </c>
      <c r="D76" s="111">
        <v>1120</v>
      </c>
      <c r="E76" s="151"/>
    </row>
    <row r="77" spans="2:5" ht="12.75">
      <c r="B77" s="274">
        <v>3319</v>
      </c>
      <c r="C77" s="145" t="s">
        <v>276</v>
      </c>
      <c r="D77" s="275">
        <v>200</v>
      </c>
      <c r="E77" s="158"/>
    </row>
    <row r="78" spans="2:5" ht="13.5" thickBot="1">
      <c r="B78" s="274">
        <v>3312</v>
      </c>
      <c r="C78" s="145" t="s">
        <v>212</v>
      </c>
      <c r="D78" s="275">
        <v>6500</v>
      </c>
      <c r="E78" s="158"/>
    </row>
    <row r="79" spans="2:5" ht="13.5" thickBot="1">
      <c r="B79" s="17">
        <v>3419</v>
      </c>
      <c r="C79" s="34" t="s">
        <v>131</v>
      </c>
      <c r="D79" s="98">
        <f>SUM(D80:D86)</f>
        <v>6185</v>
      </c>
      <c r="E79" s="42">
        <f>SUM(D79/D181)</f>
        <v>0.02667981001387091</v>
      </c>
    </row>
    <row r="80" spans="2:5" ht="12.75">
      <c r="B80" s="119"/>
      <c r="C80" s="39" t="s">
        <v>195</v>
      </c>
      <c r="D80" s="110">
        <v>80</v>
      </c>
      <c r="E80" s="46"/>
    </row>
    <row r="81" spans="2:5" ht="12.75">
      <c r="B81" s="119"/>
      <c r="C81" s="39" t="s">
        <v>277</v>
      </c>
      <c r="D81" s="110">
        <v>200</v>
      </c>
      <c r="E81" s="46"/>
    </row>
    <row r="82" spans="2:5" ht="12.75">
      <c r="B82" s="119"/>
      <c r="C82" s="39" t="s">
        <v>295</v>
      </c>
      <c r="D82" s="110">
        <v>80</v>
      </c>
      <c r="E82" s="46"/>
    </row>
    <row r="83" spans="2:5" ht="12.75">
      <c r="B83" s="118"/>
      <c r="C83" s="37" t="s">
        <v>211</v>
      </c>
      <c r="D83" s="111">
        <v>2800</v>
      </c>
      <c r="E83" s="47"/>
    </row>
    <row r="84" spans="2:5" ht="12.75">
      <c r="B84" s="118"/>
      <c r="C84" s="37" t="s">
        <v>382</v>
      </c>
      <c r="D84" s="111">
        <v>1000</v>
      </c>
      <c r="E84" s="47"/>
    </row>
    <row r="85" spans="2:5" ht="12.75">
      <c r="B85" s="118"/>
      <c r="C85" s="37" t="s">
        <v>254</v>
      </c>
      <c r="D85" s="111">
        <v>2000</v>
      </c>
      <c r="E85" s="47"/>
    </row>
    <row r="86" spans="2:5" ht="13.5" thickBot="1">
      <c r="B86" s="118"/>
      <c r="C86" s="37" t="s">
        <v>383</v>
      </c>
      <c r="D86" s="111">
        <v>25</v>
      </c>
      <c r="E86" s="47"/>
    </row>
    <row r="87" spans="2:5" ht="13.5" thickBot="1">
      <c r="B87" s="17">
        <v>3635</v>
      </c>
      <c r="C87" s="34" t="s">
        <v>300</v>
      </c>
      <c r="D87" s="98">
        <v>25</v>
      </c>
      <c r="E87" s="42">
        <f>SUM(D87/D181)</f>
        <v>0.00010784078421128097</v>
      </c>
    </row>
    <row r="88" spans="2:5" ht="13.5" thickBot="1">
      <c r="B88" s="17" t="s">
        <v>218</v>
      </c>
      <c r="C88" s="34" t="s">
        <v>138</v>
      </c>
      <c r="D88" s="98">
        <f>SUM(D89:D97)</f>
        <v>23500</v>
      </c>
      <c r="E88" s="42">
        <f>SUM(D88/D181)</f>
        <v>0.1013703371586041</v>
      </c>
    </row>
    <row r="89" spans="2:5" ht="12.75">
      <c r="B89" s="279">
        <v>4174</v>
      </c>
      <c r="C89" s="244" t="s">
        <v>278</v>
      </c>
      <c r="D89" s="278">
        <v>200</v>
      </c>
      <c r="E89" s="263"/>
    </row>
    <row r="90" spans="2:5" ht="12.75">
      <c r="B90" s="248">
        <v>4175</v>
      </c>
      <c r="C90" s="37" t="s">
        <v>279</v>
      </c>
      <c r="D90" s="111">
        <v>6000</v>
      </c>
      <c r="E90" s="142"/>
    </row>
    <row r="91" spans="2:5" ht="12.75">
      <c r="B91" s="248">
        <v>4176</v>
      </c>
      <c r="C91" s="37" t="s">
        <v>280</v>
      </c>
      <c r="D91" s="111">
        <v>8500</v>
      </c>
      <c r="E91" s="142"/>
    </row>
    <row r="92" spans="2:5" ht="12.75">
      <c r="B92" s="248">
        <v>4181</v>
      </c>
      <c r="C92" s="37" t="s">
        <v>281</v>
      </c>
      <c r="D92" s="111">
        <v>4200</v>
      </c>
      <c r="E92" s="142"/>
    </row>
    <row r="93" spans="2:5" ht="12.75">
      <c r="B93" s="248">
        <v>4182</v>
      </c>
      <c r="C93" s="37" t="s">
        <v>282</v>
      </c>
      <c r="D93" s="111">
        <v>1000</v>
      </c>
      <c r="E93" s="142"/>
    </row>
    <row r="94" spans="2:5" ht="12.75">
      <c r="B94" s="248">
        <v>4183</v>
      </c>
      <c r="C94" s="37" t="s">
        <v>283</v>
      </c>
      <c r="D94" s="111">
        <v>200</v>
      </c>
      <c r="E94" s="142"/>
    </row>
    <row r="95" spans="2:5" ht="12.75">
      <c r="B95" s="248">
        <v>4184</v>
      </c>
      <c r="C95" s="37" t="s">
        <v>284</v>
      </c>
      <c r="D95" s="111">
        <v>800</v>
      </c>
      <c r="E95" s="142"/>
    </row>
    <row r="96" spans="2:5" ht="12.75">
      <c r="B96" s="248">
        <v>4185</v>
      </c>
      <c r="C96" s="37" t="s">
        <v>285</v>
      </c>
      <c r="D96" s="111">
        <v>2400</v>
      </c>
      <c r="E96" s="142"/>
    </row>
    <row r="97" spans="2:5" ht="13.5" thickBot="1">
      <c r="B97" s="280">
        <v>4186</v>
      </c>
      <c r="C97" s="239" t="s">
        <v>286</v>
      </c>
      <c r="D97" s="281">
        <v>200</v>
      </c>
      <c r="E97" s="282"/>
    </row>
    <row r="98" spans="2:5" ht="13.5" thickBot="1">
      <c r="B98" s="17" t="s">
        <v>225</v>
      </c>
      <c r="C98" s="34" t="s">
        <v>141</v>
      </c>
      <c r="D98" s="98">
        <f>SUM(D99:D107)</f>
        <v>576</v>
      </c>
      <c r="E98" s="42">
        <f>SUM(D98/D181)</f>
        <v>0.0024846516682279136</v>
      </c>
    </row>
    <row r="99" spans="2:5" ht="12.75">
      <c r="B99" s="159">
        <v>4323</v>
      </c>
      <c r="C99" s="244" t="s">
        <v>385</v>
      </c>
      <c r="D99" s="245">
        <v>100</v>
      </c>
      <c r="E99" s="263"/>
    </row>
    <row r="100" spans="2:5" ht="12.75">
      <c r="B100" s="128">
        <v>4315</v>
      </c>
      <c r="C100" s="37" t="s">
        <v>229</v>
      </c>
      <c r="D100" s="143">
        <v>100</v>
      </c>
      <c r="E100" s="142"/>
    </row>
    <row r="101" spans="2:5" ht="12.75">
      <c r="B101" s="128">
        <v>4318</v>
      </c>
      <c r="C101" s="37" t="s">
        <v>230</v>
      </c>
      <c r="D101" s="143">
        <v>146</v>
      </c>
      <c r="E101" s="142"/>
    </row>
    <row r="102" spans="2:5" ht="12.75">
      <c r="B102" s="128">
        <v>4319</v>
      </c>
      <c r="C102" s="37" t="s">
        <v>231</v>
      </c>
      <c r="D102" s="143">
        <v>110</v>
      </c>
      <c r="E102" s="142"/>
    </row>
    <row r="103" spans="2:5" ht="12.75">
      <c r="B103" s="128">
        <v>4323</v>
      </c>
      <c r="C103" s="37" t="s">
        <v>255</v>
      </c>
      <c r="D103" s="143">
        <v>40</v>
      </c>
      <c r="E103" s="142"/>
    </row>
    <row r="104" spans="2:5" ht="12.75">
      <c r="B104" s="128">
        <v>4329</v>
      </c>
      <c r="C104" s="37" t="s">
        <v>232</v>
      </c>
      <c r="D104" s="143">
        <v>15</v>
      </c>
      <c r="E104" s="142"/>
    </row>
    <row r="105" spans="2:5" ht="12.75">
      <c r="B105" s="128">
        <v>4339</v>
      </c>
      <c r="C105" s="37" t="s">
        <v>256</v>
      </c>
      <c r="D105" s="143">
        <v>10</v>
      </c>
      <c r="E105" s="142"/>
    </row>
    <row r="106" spans="2:5" ht="12.75">
      <c r="B106" s="129">
        <v>4341</v>
      </c>
      <c r="C106" s="145" t="s">
        <v>296</v>
      </c>
      <c r="D106" s="146">
        <v>2</v>
      </c>
      <c r="E106" s="288"/>
    </row>
    <row r="107" spans="2:5" ht="13.5" thickBot="1">
      <c r="B107" s="160">
        <v>4349</v>
      </c>
      <c r="C107" s="239" t="s">
        <v>233</v>
      </c>
      <c r="D107" s="240">
        <v>53</v>
      </c>
      <c r="E107" s="282"/>
    </row>
    <row r="108" spans="2:5" ht="12.75">
      <c r="B108" s="283"/>
      <c r="C108" s="284"/>
      <c r="D108" s="285"/>
      <c r="E108" s="266"/>
    </row>
    <row r="109" spans="2:5" ht="12.75">
      <c r="B109" s="249"/>
      <c r="C109" s="264"/>
      <c r="D109" s="265"/>
      <c r="E109" s="266"/>
    </row>
    <row r="110" spans="2:5" ht="13.5" thickBot="1">
      <c r="B110" s="249"/>
      <c r="C110" s="264"/>
      <c r="D110" s="265"/>
      <c r="E110" s="266"/>
    </row>
    <row r="111" spans="2:5" ht="13.5" thickBot="1">
      <c r="B111" s="17" t="s">
        <v>34</v>
      </c>
      <c r="C111" s="18" t="s">
        <v>5</v>
      </c>
      <c r="D111" s="52" t="s">
        <v>35</v>
      </c>
      <c r="E111" s="49" t="s">
        <v>75</v>
      </c>
    </row>
    <row r="112" spans="2:5" ht="13.5" thickBot="1">
      <c r="B112" s="17">
        <v>3632</v>
      </c>
      <c r="C112" s="34" t="s">
        <v>39</v>
      </c>
      <c r="D112" s="98">
        <f>SUM(D113:D114)</f>
        <v>1415</v>
      </c>
      <c r="E112" s="42">
        <f>SUM(D112/D181)</f>
        <v>0.006103788386358502</v>
      </c>
    </row>
    <row r="113" spans="2:5" ht="12.75">
      <c r="B113" s="155"/>
      <c r="C113" s="252" t="s">
        <v>134</v>
      </c>
      <c r="D113" s="253">
        <v>35</v>
      </c>
      <c r="E113" s="246"/>
    </row>
    <row r="114" spans="2:5" ht="13.5" thickBot="1">
      <c r="B114" s="156"/>
      <c r="C114" s="254" t="s">
        <v>297</v>
      </c>
      <c r="D114" s="255">
        <v>1380</v>
      </c>
      <c r="E114" s="251"/>
    </row>
    <row r="115" spans="2:5" ht="13.5" thickBot="1">
      <c r="B115" s="40">
        <v>3341</v>
      </c>
      <c r="C115" s="256" t="s">
        <v>234</v>
      </c>
      <c r="D115" s="257">
        <v>600</v>
      </c>
      <c r="E115" s="50">
        <f>SUM(D115/D181)</f>
        <v>0.002588178821070743</v>
      </c>
    </row>
    <row r="116" spans="2:5" ht="13.5" thickBot="1">
      <c r="B116" s="17">
        <v>3349</v>
      </c>
      <c r="C116" s="34" t="s">
        <v>298</v>
      </c>
      <c r="D116" s="98">
        <v>310</v>
      </c>
      <c r="E116" s="42">
        <f>SUM(D116/D181)</f>
        <v>0.001337225724219884</v>
      </c>
    </row>
    <row r="117" spans="2:5" ht="13.5" thickBot="1">
      <c r="B117" s="40">
        <v>3399</v>
      </c>
      <c r="C117" s="24" t="s">
        <v>130</v>
      </c>
      <c r="D117" s="100">
        <v>20</v>
      </c>
      <c r="E117" s="50">
        <f>SUM(D117/D181)</f>
        <v>8.627262736902478E-05</v>
      </c>
    </row>
    <row r="118" spans="2:5" ht="13.5" thickBot="1">
      <c r="B118" s="40">
        <v>3269</v>
      </c>
      <c r="C118" s="24" t="s">
        <v>261</v>
      </c>
      <c r="D118" s="100">
        <v>30</v>
      </c>
      <c r="E118" s="50">
        <f>SUM(D118/D181)</f>
        <v>0.00012940894105353717</v>
      </c>
    </row>
    <row r="119" spans="2:5" ht="13.5" thickBot="1">
      <c r="B119" s="40">
        <v>3322</v>
      </c>
      <c r="C119" s="24" t="s">
        <v>239</v>
      </c>
      <c r="D119" s="100">
        <f>SUM(D120:D121)</f>
        <v>800</v>
      </c>
      <c r="E119" s="50">
        <f>SUM(D119/D181)</f>
        <v>0.003450905094760991</v>
      </c>
    </row>
    <row r="120" spans="2:5" ht="12.75">
      <c r="B120" s="115"/>
      <c r="C120" s="244" t="s">
        <v>268</v>
      </c>
      <c r="D120" s="245">
        <v>600</v>
      </c>
      <c r="E120" s="246"/>
    </row>
    <row r="121" spans="2:5" ht="13.5" thickBot="1">
      <c r="B121" s="116"/>
      <c r="C121" s="239" t="s">
        <v>299</v>
      </c>
      <c r="D121" s="240">
        <v>200</v>
      </c>
      <c r="E121" s="251"/>
    </row>
    <row r="122" spans="2:5" ht="13.5" thickBot="1">
      <c r="B122" s="17">
        <v>5311</v>
      </c>
      <c r="C122" s="34" t="s">
        <v>142</v>
      </c>
      <c r="D122" s="98">
        <f>SUM(D123:D126)</f>
        <v>6873.5</v>
      </c>
      <c r="E122" s="50">
        <f>SUM(D122/D181)</f>
        <v>0.02964974521104959</v>
      </c>
    </row>
    <row r="123" spans="2:5" ht="12.75">
      <c r="B123" s="115"/>
      <c r="C123" s="35" t="s">
        <v>169</v>
      </c>
      <c r="D123" s="101">
        <v>6142.5</v>
      </c>
      <c r="E123" s="43"/>
    </row>
    <row r="124" spans="2:5" ht="12.75">
      <c r="B124" s="118"/>
      <c r="C124" s="22" t="s">
        <v>160</v>
      </c>
      <c r="D124" s="107">
        <v>320</v>
      </c>
      <c r="E124" s="45"/>
    </row>
    <row r="125" spans="2:5" ht="12.75">
      <c r="B125" s="118"/>
      <c r="C125" s="22" t="s">
        <v>143</v>
      </c>
      <c r="D125" s="107">
        <v>318</v>
      </c>
      <c r="E125" s="45"/>
    </row>
    <row r="126" spans="2:5" ht="13.5" thickBot="1">
      <c r="B126" s="116"/>
      <c r="C126" s="36" t="s">
        <v>168</v>
      </c>
      <c r="D126" s="113">
        <v>93</v>
      </c>
      <c r="E126" s="44"/>
    </row>
    <row r="127" spans="2:5" ht="13.5" thickBot="1">
      <c r="B127" s="40">
        <v>5299</v>
      </c>
      <c r="C127" s="256" t="s">
        <v>257</v>
      </c>
      <c r="D127" s="258">
        <v>100</v>
      </c>
      <c r="E127" s="269">
        <f>SUM(D127/D181)</f>
        <v>0.00043136313684512387</v>
      </c>
    </row>
    <row r="128" spans="2:5" ht="13.5" thickBot="1">
      <c r="B128" s="40">
        <v>5273</v>
      </c>
      <c r="C128" s="256" t="s">
        <v>287</v>
      </c>
      <c r="D128" s="258">
        <v>10</v>
      </c>
      <c r="E128" s="269">
        <f>SUM(D128/D181)</f>
        <v>4.313631368451239E-05</v>
      </c>
    </row>
    <row r="129" spans="2:5" ht="13.5" thickBot="1">
      <c r="B129" s="40">
        <v>3753</v>
      </c>
      <c r="C129" s="256" t="s">
        <v>240</v>
      </c>
      <c r="D129" s="258">
        <v>15</v>
      </c>
      <c r="E129" s="269">
        <f>SUM(D129/D181)</f>
        <v>6.470447052676859E-05</v>
      </c>
    </row>
    <row r="130" spans="2:5" ht="13.5" thickBot="1">
      <c r="B130" s="17">
        <v>6112</v>
      </c>
      <c r="C130" s="34" t="s">
        <v>43</v>
      </c>
      <c r="D130" s="98">
        <f>SUM(D131:D134)</f>
        <v>3565</v>
      </c>
      <c r="E130" s="42">
        <f>SUM(D130/D181)</f>
        <v>0.015378095828528665</v>
      </c>
    </row>
    <row r="131" spans="2:5" ht="12.75">
      <c r="B131" s="115"/>
      <c r="C131" s="35" t="s">
        <v>169</v>
      </c>
      <c r="D131" s="101">
        <v>3230</v>
      </c>
      <c r="E131" s="43"/>
    </row>
    <row r="132" spans="2:5" ht="12.75">
      <c r="B132" s="118"/>
      <c r="C132" s="22" t="s">
        <v>269</v>
      </c>
      <c r="D132" s="107">
        <v>225</v>
      </c>
      <c r="E132" s="45"/>
    </row>
    <row r="133" spans="2:5" ht="12.75">
      <c r="B133" s="118"/>
      <c r="C133" s="22" t="s">
        <v>41</v>
      </c>
      <c r="D133" s="107">
        <v>20</v>
      </c>
      <c r="E133" s="45"/>
    </row>
    <row r="134" spans="2:5" ht="13.5" thickBot="1">
      <c r="B134" s="116"/>
      <c r="C134" s="36" t="s">
        <v>170</v>
      </c>
      <c r="D134" s="108">
        <v>90</v>
      </c>
      <c r="E134" s="44"/>
    </row>
    <row r="135" spans="2:5" ht="13.5" thickBot="1">
      <c r="B135" s="97">
        <v>6171</v>
      </c>
      <c r="C135" s="33" t="s">
        <v>44</v>
      </c>
      <c r="D135" s="109">
        <f>SUM(D136:D150)</f>
        <v>48436.8</v>
      </c>
      <c r="E135" s="50">
        <f>SUM(D135/D181)</f>
        <v>0.20893849986739896</v>
      </c>
    </row>
    <row r="136" spans="2:5" ht="12.75">
      <c r="B136" s="115"/>
      <c r="C136" s="35" t="s">
        <v>169</v>
      </c>
      <c r="D136" s="101">
        <v>35277.3</v>
      </c>
      <c r="E136" s="43"/>
    </row>
    <row r="137" spans="2:5" ht="12.75">
      <c r="B137" s="118"/>
      <c r="C137" s="22" t="s">
        <v>145</v>
      </c>
      <c r="D137" s="107">
        <v>1615</v>
      </c>
      <c r="E137" s="45"/>
    </row>
    <row r="138" spans="2:5" ht="12.75">
      <c r="B138" s="118"/>
      <c r="C138" s="22" t="s">
        <v>67</v>
      </c>
      <c r="D138" s="107">
        <v>1000</v>
      </c>
      <c r="E138" s="45"/>
    </row>
    <row r="139" spans="2:5" ht="12.75">
      <c r="B139" s="118"/>
      <c r="C139" s="22" t="s">
        <v>146</v>
      </c>
      <c r="D139" s="107">
        <v>1790</v>
      </c>
      <c r="E139" s="45"/>
    </row>
    <row r="140" spans="2:5" ht="12.75">
      <c r="B140" s="120"/>
      <c r="C140" s="38" t="s">
        <v>40</v>
      </c>
      <c r="D140" s="112">
        <v>220</v>
      </c>
      <c r="E140" s="51"/>
    </row>
    <row r="141" spans="2:5" ht="12.75">
      <c r="B141" s="118"/>
      <c r="C141" s="22" t="s">
        <v>147</v>
      </c>
      <c r="D141" s="107">
        <v>2580</v>
      </c>
      <c r="E141" s="45"/>
    </row>
    <row r="142" spans="2:5" ht="12.75">
      <c r="B142" s="118"/>
      <c r="C142" s="22" t="s">
        <v>115</v>
      </c>
      <c r="D142" s="107">
        <v>1342</v>
      </c>
      <c r="E142" s="45"/>
    </row>
    <row r="143" spans="2:5" ht="12.75">
      <c r="B143" s="118"/>
      <c r="C143" s="22" t="s">
        <v>148</v>
      </c>
      <c r="D143" s="107">
        <v>998</v>
      </c>
      <c r="E143" s="45"/>
    </row>
    <row r="144" spans="2:5" ht="12.75">
      <c r="B144" s="118"/>
      <c r="C144" s="22" t="s">
        <v>404</v>
      </c>
      <c r="D144" s="107">
        <v>1350</v>
      </c>
      <c r="E144" s="45"/>
    </row>
    <row r="145" spans="2:5" ht="12.75">
      <c r="B145" s="118"/>
      <c r="C145" s="22" t="s">
        <v>36</v>
      </c>
      <c r="D145" s="107">
        <v>800</v>
      </c>
      <c r="E145" s="45"/>
    </row>
    <row r="146" spans="2:5" ht="12.75">
      <c r="B146" s="118"/>
      <c r="C146" s="22" t="s">
        <v>149</v>
      </c>
      <c r="D146" s="107">
        <v>698</v>
      </c>
      <c r="E146" s="45"/>
    </row>
    <row r="147" spans="2:5" ht="12.75">
      <c r="B147" s="118"/>
      <c r="C147" s="22" t="s">
        <v>68</v>
      </c>
      <c r="D147" s="107">
        <v>40</v>
      </c>
      <c r="E147" s="45"/>
    </row>
    <row r="148" spans="2:5" ht="12.75">
      <c r="B148" s="118"/>
      <c r="C148" s="22" t="s">
        <v>69</v>
      </c>
      <c r="D148" s="107">
        <v>95</v>
      </c>
      <c r="E148" s="45"/>
    </row>
    <row r="149" spans="2:5" ht="12.75">
      <c r="B149" s="118"/>
      <c r="C149" s="22" t="s">
        <v>144</v>
      </c>
      <c r="D149" s="107">
        <v>109</v>
      </c>
      <c r="E149" s="45"/>
    </row>
    <row r="150" spans="2:5" ht="13.5" thickBot="1">
      <c r="B150" s="116"/>
      <c r="C150" s="36" t="s">
        <v>42</v>
      </c>
      <c r="D150" s="108">
        <v>522.5</v>
      </c>
      <c r="E150" s="44"/>
    </row>
    <row r="151" spans="2:5" ht="13.5" thickBot="1">
      <c r="B151" s="17">
        <v>3612</v>
      </c>
      <c r="C151" s="34" t="s">
        <v>45</v>
      </c>
      <c r="D151" s="98">
        <f>SUM(D160+D155)</f>
        <v>22534.2</v>
      </c>
      <c r="E151" s="42">
        <f>SUM(D151/D181)</f>
        <v>0.0972042319829539</v>
      </c>
    </row>
    <row r="152" spans="2:5" ht="12.75">
      <c r="B152" s="118"/>
      <c r="C152" s="22" t="s">
        <v>163</v>
      </c>
      <c r="D152" s="107">
        <v>15600</v>
      </c>
      <c r="E152" s="45"/>
    </row>
    <row r="153" spans="2:5" ht="12.75">
      <c r="B153" s="118"/>
      <c r="C153" s="22" t="s">
        <v>258</v>
      </c>
      <c r="D153" s="107">
        <v>1000</v>
      </c>
      <c r="E153" s="45"/>
    </row>
    <row r="154" spans="2:5" ht="12.75">
      <c r="B154" s="118"/>
      <c r="C154" s="22" t="s">
        <v>161</v>
      </c>
      <c r="D154" s="107">
        <v>2200</v>
      </c>
      <c r="E154" s="45"/>
    </row>
    <row r="155" spans="2:5" ht="12.75">
      <c r="B155" s="120"/>
      <c r="C155" s="153" t="s">
        <v>270</v>
      </c>
      <c r="D155" s="157">
        <f>SUM(D152:D154)</f>
        <v>18800</v>
      </c>
      <c r="E155" s="51"/>
    </row>
    <row r="156" spans="2:5" ht="12.75">
      <c r="B156" s="128"/>
      <c r="C156" s="22" t="s">
        <v>162</v>
      </c>
      <c r="D156" s="107">
        <v>50</v>
      </c>
      <c r="E156" s="45"/>
    </row>
    <row r="157" spans="2:5" ht="12.75">
      <c r="B157" s="118"/>
      <c r="C157" s="22" t="s">
        <v>403</v>
      </c>
      <c r="D157" s="107">
        <v>1100</v>
      </c>
      <c r="E157" s="45"/>
    </row>
    <row r="158" spans="2:5" ht="12.75">
      <c r="B158" s="118"/>
      <c r="C158" s="22" t="s">
        <v>163</v>
      </c>
      <c r="D158" s="107">
        <v>1500</v>
      </c>
      <c r="E158" s="45"/>
    </row>
    <row r="159" spans="2:5" ht="12.75">
      <c r="B159" s="97"/>
      <c r="C159" s="20" t="s">
        <v>405</v>
      </c>
      <c r="D159" s="103">
        <v>1084.2</v>
      </c>
      <c r="E159" s="53"/>
    </row>
    <row r="160" spans="2:5" ht="13.5" thickBot="1">
      <c r="B160" s="156"/>
      <c r="C160" s="161" t="s">
        <v>271</v>
      </c>
      <c r="D160" s="162">
        <f>SUM(D156:D159)</f>
        <v>3734.2</v>
      </c>
      <c r="E160" s="44"/>
    </row>
    <row r="161" spans="2:5" ht="12.75">
      <c r="B161" s="267"/>
      <c r="C161" s="286"/>
      <c r="D161" s="287"/>
      <c r="E161" s="268"/>
    </row>
    <row r="162" spans="1:5" ht="12.75">
      <c r="A162" s="10"/>
      <c r="B162" s="122"/>
      <c r="C162" s="8"/>
      <c r="D162" s="9"/>
      <c r="E162" s="123"/>
    </row>
    <row r="163" spans="1:5" ht="12.75">
      <c r="A163" s="10"/>
      <c r="B163" s="122"/>
      <c r="C163" s="8"/>
      <c r="D163" s="9"/>
      <c r="E163" s="123"/>
    </row>
    <row r="164" spans="1:5" ht="12.75">
      <c r="A164" s="10"/>
      <c r="B164" s="122"/>
      <c r="C164" s="8"/>
      <c r="D164" s="9"/>
      <c r="E164" s="123"/>
    </row>
    <row r="165" spans="1:5" ht="13.5" thickBot="1">
      <c r="A165" s="10"/>
      <c r="B165" s="122"/>
      <c r="C165" s="8"/>
      <c r="D165" s="9"/>
      <c r="E165" s="123"/>
    </row>
    <row r="166" spans="2:5" ht="13.5" thickBot="1">
      <c r="B166" s="17" t="s">
        <v>34</v>
      </c>
      <c r="C166" s="18" t="s">
        <v>5</v>
      </c>
      <c r="D166" s="52" t="s">
        <v>35</v>
      </c>
      <c r="E166" s="49" t="s">
        <v>75</v>
      </c>
    </row>
    <row r="167" spans="2:5" ht="13.5" thickBot="1">
      <c r="B167" s="17">
        <v>3613</v>
      </c>
      <c r="C167" s="34" t="s">
        <v>227</v>
      </c>
      <c r="D167" s="98">
        <f>SUM(D170:D172)</f>
        <v>2760</v>
      </c>
      <c r="E167" s="42">
        <f>SUM(D167/D181)</f>
        <v>0.011905622576925418</v>
      </c>
    </row>
    <row r="168" spans="2:5" ht="12.75">
      <c r="B168" s="118"/>
      <c r="C168" s="22" t="s">
        <v>164</v>
      </c>
      <c r="D168" s="107">
        <v>1300</v>
      </c>
      <c r="E168" s="45"/>
    </row>
    <row r="169" spans="2:5" ht="12.75">
      <c r="B169" s="118"/>
      <c r="C169" s="22" t="s">
        <v>165</v>
      </c>
      <c r="D169" s="107">
        <v>400</v>
      </c>
      <c r="E169" s="45"/>
    </row>
    <row r="170" spans="2:5" ht="12.75">
      <c r="B170" s="118"/>
      <c r="C170" s="149" t="s">
        <v>272</v>
      </c>
      <c r="D170" s="220">
        <f>SUM(D168:D169)</f>
        <v>1700</v>
      </c>
      <c r="E170" s="45"/>
    </row>
    <row r="171" spans="2:5" ht="12.75">
      <c r="B171" s="118"/>
      <c r="C171" s="259" t="s">
        <v>386</v>
      </c>
      <c r="D171" s="260">
        <v>50</v>
      </c>
      <c r="E171" s="45"/>
    </row>
    <row r="172" spans="2:5" ht="12.75">
      <c r="B172" s="118"/>
      <c r="C172" s="259" t="s">
        <v>387</v>
      </c>
      <c r="D172" s="260">
        <v>1010</v>
      </c>
      <c r="E172" s="45"/>
    </row>
    <row r="173" spans="2:5" ht="13.5" thickBot="1">
      <c r="B173" s="116"/>
      <c r="C173" s="261" t="s">
        <v>273</v>
      </c>
      <c r="D173" s="262">
        <f>SUM(D171:D172)</f>
        <v>1060</v>
      </c>
      <c r="E173" s="44"/>
    </row>
    <row r="174" spans="2:5" ht="13.5" thickBot="1">
      <c r="B174" s="17">
        <v>3639</v>
      </c>
      <c r="C174" s="270" t="s">
        <v>64</v>
      </c>
      <c r="D174" s="272">
        <f>SUM(D175:D177)</f>
        <v>2785</v>
      </c>
      <c r="E174" s="271">
        <f>SUM(D174/D181)</f>
        <v>0.012013463361136699</v>
      </c>
    </row>
    <row r="175" spans="2:5" ht="12.75">
      <c r="B175" s="119"/>
      <c r="C175" s="21" t="s">
        <v>388</v>
      </c>
      <c r="D175" s="102">
        <v>2100</v>
      </c>
      <c r="E175" s="48"/>
    </row>
    <row r="176" spans="2:5" ht="12.75">
      <c r="B176" s="118"/>
      <c r="C176" s="22" t="s">
        <v>166</v>
      </c>
      <c r="D176" s="107">
        <v>80</v>
      </c>
      <c r="E176" s="45"/>
    </row>
    <row r="177" spans="2:5" ht="13.5" thickBot="1">
      <c r="B177" s="118"/>
      <c r="C177" s="37" t="s">
        <v>213</v>
      </c>
      <c r="D177" s="143">
        <v>605</v>
      </c>
      <c r="E177" s="47"/>
    </row>
    <row r="178" spans="2:5" ht="13.5" thickBot="1">
      <c r="B178" s="73">
        <v>6409</v>
      </c>
      <c r="C178" s="34" t="s">
        <v>214</v>
      </c>
      <c r="D178" s="104">
        <v>2755.64</v>
      </c>
      <c r="E178" s="238">
        <f>SUM(D178/D181)</f>
        <v>0.011886815144158971</v>
      </c>
    </row>
    <row r="179" spans="2:5" ht="13.5" thickBot="1">
      <c r="B179" s="17">
        <v>6310</v>
      </c>
      <c r="C179" s="34" t="s">
        <v>301</v>
      </c>
      <c r="D179" s="98">
        <v>150</v>
      </c>
      <c r="E179" s="238">
        <f>SUM(D179/D181)</f>
        <v>0.0006470447052676858</v>
      </c>
    </row>
    <row r="180" spans="2:5" ht="13.5" thickBot="1">
      <c r="B180" s="17">
        <v>6399</v>
      </c>
      <c r="C180" s="34" t="s">
        <v>167</v>
      </c>
      <c r="D180" s="98">
        <v>0</v>
      </c>
      <c r="E180" s="42">
        <f>SUM(D180/D181)</f>
        <v>0</v>
      </c>
    </row>
    <row r="181" spans="2:5" ht="20.25" customHeight="1" thickBot="1">
      <c r="B181" s="121"/>
      <c r="C181" s="25" t="s">
        <v>47</v>
      </c>
      <c r="D181" s="114">
        <f>SUM(D180+D167+D151+D135+D130+D122+D117+D112+D116+D98+D88+D87+D79+D73+D64+D70+D39+D38+D28+D22+D20+D19+D16+D10+D9+D5+D2+D35+D178+D13+D14+D15+D37+D115+D118+D119+D127+D129+D174+D36+D21+D128+D179)</f>
        <v>231823.24000000002</v>
      </c>
      <c r="E181" s="96">
        <f>SUM(E1:E180)</f>
        <v>0.9999999999999999</v>
      </c>
    </row>
    <row r="182" spans="2:5" ht="20.25" customHeight="1">
      <c r="B182" s="30"/>
      <c r="C182" s="13"/>
      <c r="D182" s="14"/>
      <c r="E182" s="14"/>
    </row>
    <row r="183" spans="2:5" ht="20.25" customHeight="1">
      <c r="B183" s="30"/>
      <c r="C183" s="13"/>
      <c r="D183" s="14"/>
      <c r="E183" s="14"/>
    </row>
    <row r="184" spans="2:5" ht="20.25" customHeight="1">
      <c r="B184" s="30"/>
      <c r="C184" s="13"/>
      <c r="D184" s="14"/>
      <c r="E184" s="14"/>
    </row>
    <row r="185" spans="2:5" ht="20.25" customHeight="1">
      <c r="B185" s="30"/>
      <c r="C185" s="13"/>
      <c r="D185" s="14"/>
      <c r="E185" s="14"/>
    </row>
    <row r="186" spans="2:5" ht="20.25" customHeight="1">
      <c r="B186" s="30"/>
      <c r="C186" s="13"/>
      <c r="D186" s="14"/>
      <c r="E186" s="14"/>
    </row>
    <row r="187" spans="2:5" ht="20.25" customHeight="1">
      <c r="B187" s="30"/>
      <c r="C187" s="13"/>
      <c r="D187" s="14"/>
      <c r="E187" s="14"/>
    </row>
    <row r="188" spans="2:5" ht="20.25" customHeight="1">
      <c r="B188" s="30"/>
      <c r="C188" s="13"/>
      <c r="D188" s="14"/>
      <c r="E188" s="14"/>
    </row>
    <row r="189" spans="2:5" ht="20.25" customHeight="1">
      <c r="B189" s="30"/>
      <c r="C189" s="13"/>
      <c r="D189" s="14"/>
      <c r="E189" s="14"/>
    </row>
    <row r="190" spans="2:5" ht="20.25" customHeight="1">
      <c r="B190" s="30"/>
      <c r="C190" s="13"/>
      <c r="D190" s="14"/>
      <c r="E190" s="14"/>
    </row>
    <row r="191" spans="2:5" ht="20.25" customHeight="1">
      <c r="B191" s="30"/>
      <c r="C191" s="13"/>
      <c r="D191" s="14"/>
      <c r="E191" s="14"/>
    </row>
    <row r="192" spans="2:5" ht="20.25" customHeight="1">
      <c r="B192" s="30"/>
      <c r="C192" s="13"/>
      <c r="D192" s="14"/>
      <c r="E192" s="14"/>
    </row>
    <row r="193" ht="12.75">
      <c r="B193" s="28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spans="2:5" ht="12.75">
      <c r="B241" s="10"/>
      <c r="D241" s="27"/>
      <c r="E241" s="27"/>
    </row>
  </sheetData>
  <printOptions horizontalCentered="1"/>
  <pageMargins left="0.7874015748031497" right="0.7874015748031497" top="1.3779527559055118" bottom="0.5905511811023623" header="0.5118110236220472" footer="0.5118110236220472"/>
  <pageSetup firstPageNumber="7" useFirstPageNumber="1" horizontalDpi="180" verticalDpi="180" orientation="portrait" paperSize="9" r:id="rId1"/>
  <headerFooter alignWithMargins="0">
    <oddHeader>&amp;C&amp;"Arial CE,tučné"&amp;12ROZPOČET PRO ROK 2006 - Město Mariánské Lázně
&amp;16BĚŽNÉ VÝDAJE&amp;"Arial CE,obyčejné"&amp;10
&amp;Rv tis. Kč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90"/>
  <sheetViews>
    <sheetView workbookViewId="0" topLeftCell="A68">
      <selection activeCell="C73" sqref="C73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50.75390625" style="0" customWidth="1"/>
    <col min="4" max="4" width="12.25390625" style="0" hidden="1" customWidth="1"/>
    <col min="5" max="5" width="11.25390625" style="0" customWidth="1"/>
    <col min="6" max="6" width="10.00390625" style="0" customWidth="1"/>
  </cols>
  <sheetData>
    <row r="2" ht="13.5" thickBot="1"/>
    <row r="3" spans="2:6" ht="13.5" thickBot="1">
      <c r="B3" s="17" t="s">
        <v>34</v>
      </c>
      <c r="C3" s="187" t="s">
        <v>177</v>
      </c>
      <c r="D3" s="190"/>
      <c r="E3" s="19" t="s">
        <v>1</v>
      </c>
      <c r="F3" s="124" t="s">
        <v>75</v>
      </c>
    </row>
    <row r="4" spans="2:6" ht="12.75">
      <c r="B4" s="127">
        <v>1011</v>
      </c>
      <c r="C4" s="276" t="s">
        <v>176</v>
      </c>
      <c r="D4" s="189"/>
      <c r="E4" s="242">
        <v>3000</v>
      </c>
      <c r="F4" s="154">
        <f>SUM(E4/E7)</f>
        <v>0.24541884816753926</v>
      </c>
    </row>
    <row r="5" spans="2:6" ht="12.75">
      <c r="B5" s="128">
        <v>3612</v>
      </c>
      <c r="C5" s="188" t="s">
        <v>274</v>
      </c>
      <c r="D5" s="191"/>
      <c r="E5" s="143">
        <v>9000</v>
      </c>
      <c r="F5" s="142">
        <f>SUM(E5/E7)</f>
        <v>0.7362565445026178</v>
      </c>
    </row>
    <row r="6" spans="2:6" ht="13.5" thickBot="1">
      <c r="B6" s="128"/>
      <c r="C6" s="188" t="s">
        <v>389</v>
      </c>
      <c r="D6" s="191"/>
      <c r="E6" s="143">
        <v>224</v>
      </c>
      <c r="F6" s="142">
        <f>SUM(E6/E7)</f>
        <v>0.01832460732984293</v>
      </c>
    </row>
    <row r="7" spans="2:6" ht="13.5" thickBot="1">
      <c r="B7" s="121"/>
      <c r="C7" s="25" t="s">
        <v>77</v>
      </c>
      <c r="D7" s="25"/>
      <c r="E7" s="26">
        <f>SUM(E4:E6)</f>
        <v>12224</v>
      </c>
      <c r="F7" s="96">
        <f>SUM(F4:F6)</f>
        <v>1</v>
      </c>
    </row>
    <row r="8" spans="2:6" ht="12.75">
      <c r="B8" s="118">
        <v>1012</v>
      </c>
      <c r="C8" s="147" t="s">
        <v>122</v>
      </c>
      <c r="D8" s="193"/>
      <c r="E8" s="148">
        <f>SUM(E9:E10)</f>
        <v>350</v>
      </c>
      <c r="F8" s="151">
        <f>SUM(E8/E69)</f>
        <v>0.006103941402162539</v>
      </c>
    </row>
    <row r="9" spans="2:6" ht="12.75">
      <c r="B9" s="118"/>
      <c r="C9" s="303" t="s">
        <v>246</v>
      </c>
      <c r="D9" s="193"/>
      <c r="E9" s="304">
        <v>250</v>
      </c>
      <c r="F9" s="151"/>
    </row>
    <row r="10" spans="2:6" ht="12.75">
      <c r="B10" s="118"/>
      <c r="C10" s="303" t="s">
        <v>352</v>
      </c>
      <c r="D10" s="193"/>
      <c r="E10" s="304">
        <v>100</v>
      </c>
      <c r="F10" s="151"/>
    </row>
    <row r="11" spans="2:6" ht="12.75">
      <c r="B11" s="118">
        <v>1037</v>
      </c>
      <c r="C11" s="147" t="s">
        <v>303</v>
      </c>
      <c r="D11" s="193"/>
      <c r="E11" s="148">
        <v>600</v>
      </c>
      <c r="F11" s="151">
        <f>SUM(E11/E69)</f>
        <v>0.010463899546564353</v>
      </c>
    </row>
    <row r="12" spans="2:6" ht="12.75">
      <c r="B12" s="118">
        <v>2212</v>
      </c>
      <c r="C12" s="147" t="s">
        <v>155</v>
      </c>
      <c r="D12" s="193"/>
      <c r="E12" s="148">
        <f>SUM(E13:E22)</f>
        <v>23910</v>
      </c>
      <c r="F12" s="151">
        <f>SUM(E12/E69)</f>
        <v>0.4169863969305895</v>
      </c>
    </row>
    <row r="13" spans="2:6" ht="12.75">
      <c r="B13" s="118"/>
      <c r="C13" s="303" t="s">
        <v>390</v>
      </c>
      <c r="D13" s="193"/>
      <c r="E13" s="304">
        <v>100</v>
      </c>
      <c r="F13" s="151"/>
    </row>
    <row r="14" spans="2:6" ht="12.75">
      <c r="B14" s="118"/>
      <c r="C14" s="303" t="s">
        <v>353</v>
      </c>
      <c r="D14" s="193"/>
      <c r="E14" s="304">
        <v>500</v>
      </c>
      <c r="F14" s="151"/>
    </row>
    <row r="15" spans="2:6" ht="12.75">
      <c r="B15" s="118"/>
      <c r="C15" s="303" t="s">
        <v>354</v>
      </c>
      <c r="D15" s="193"/>
      <c r="E15" s="304">
        <v>200</v>
      </c>
      <c r="F15" s="151"/>
    </row>
    <row r="16" spans="2:6" ht="12.75">
      <c r="B16" s="118"/>
      <c r="C16" s="303" t="s">
        <v>355</v>
      </c>
      <c r="D16" s="193"/>
      <c r="E16" s="304">
        <v>300</v>
      </c>
      <c r="F16" s="151"/>
    </row>
    <row r="17" spans="2:6" ht="12.75">
      <c r="B17" s="118"/>
      <c r="C17" s="303" t="s">
        <v>391</v>
      </c>
      <c r="D17" s="193"/>
      <c r="E17" s="304">
        <v>1000</v>
      </c>
      <c r="F17" s="151"/>
    </row>
    <row r="18" spans="2:6" ht="12.75">
      <c r="B18" s="118"/>
      <c r="C18" s="303" t="s">
        <v>392</v>
      </c>
      <c r="D18" s="193"/>
      <c r="E18" s="304">
        <v>1500</v>
      </c>
      <c r="F18" s="151"/>
    </row>
    <row r="19" spans="2:6" ht="12.75">
      <c r="B19" s="118"/>
      <c r="C19" s="303" t="s">
        <v>356</v>
      </c>
      <c r="D19" s="193"/>
      <c r="E19" s="304">
        <v>2000</v>
      </c>
      <c r="F19" s="151"/>
    </row>
    <row r="20" spans="2:6" ht="12.75">
      <c r="B20" s="118"/>
      <c r="C20" s="303" t="s">
        <v>393</v>
      </c>
      <c r="D20" s="193"/>
      <c r="E20" s="304">
        <v>3500</v>
      </c>
      <c r="F20" s="151"/>
    </row>
    <row r="21" spans="2:6" ht="12.75">
      <c r="B21" s="118"/>
      <c r="C21" s="303" t="s">
        <v>357</v>
      </c>
      <c r="D21" s="193"/>
      <c r="E21" s="304">
        <v>4810</v>
      </c>
      <c r="F21" s="151"/>
    </row>
    <row r="22" spans="2:6" ht="12.75">
      <c r="B22" s="118"/>
      <c r="C22" s="303" t="s">
        <v>394</v>
      </c>
      <c r="D22" s="193"/>
      <c r="E22" s="304">
        <v>10000</v>
      </c>
      <c r="F22" s="151"/>
    </row>
    <row r="23" spans="2:6" ht="12.75">
      <c r="B23" s="118">
        <v>2219</v>
      </c>
      <c r="C23" s="147" t="s">
        <v>395</v>
      </c>
      <c r="D23" s="193"/>
      <c r="E23" s="148">
        <v>1100</v>
      </c>
      <c r="F23" s="151">
        <f>SUM(E23/E69)</f>
        <v>0.01918381583536798</v>
      </c>
    </row>
    <row r="24" spans="2:6" ht="12.75">
      <c r="B24" s="118">
        <v>3111</v>
      </c>
      <c r="C24" s="147" t="s">
        <v>262</v>
      </c>
      <c r="D24" s="193"/>
      <c r="E24" s="148">
        <f>SUM(E25:E28)</f>
        <v>4985</v>
      </c>
      <c r="F24" s="151">
        <f>SUM(E24/E69)</f>
        <v>0.08693756539937217</v>
      </c>
    </row>
    <row r="25" spans="2:6" ht="12.75">
      <c r="B25" s="118"/>
      <c r="C25" s="303" t="s">
        <v>304</v>
      </c>
      <c r="D25" s="193"/>
      <c r="E25" s="304">
        <v>585</v>
      </c>
      <c r="F25" s="151"/>
    </row>
    <row r="26" spans="2:6" ht="12.75">
      <c r="B26" s="118"/>
      <c r="C26" s="303" t="s">
        <v>305</v>
      </c>
      <c r="D26" s="193"/>
      <c r="E26" s="304">
        <v>140</v>
      </c>
      <c r="F26" s="151"/>
    </row>
    <row r="27" spans="2:6" ht="12.75">
      <c r="B27" s="118"/>
      <c r="C27" s="303" t="s">
        <v>306</v>
      </c>
      <c r="D27" s="193"/>
      <c r="E27" s="304">
        <v>2590</v>
      </c>
      <c r="F27" s="151"/>
    </row>
    <row r="28" spans="2:6" ht="12.75">
      <c r="B28" s="118"/>
      <c r="C28" s="303" t="s">
        <v>307</v>
      </c>
      <c r="D28" s="193"/>
      <c r="E28" s="304">
        <v>1670</v>
      </c>
      <c r="F28" s="151"/>
    </row>
    <row r="29" spans="2:6" ht="12.75">
      <c r="B29" s="118">
        <v>3113</v>
      </c>
      <c r="C29" s="147" t="s">
        <v>37</v>
      </c>
      <c r="D29" s="193"/>
      <c r="E29" s="148">
        <f>SUM(E30:E33)</f>
        <v>5777</v>
      </c>
      <c r="F29" s="151">
        <f>SUM(E29/E69)</f>
        <v>0.10074991280083712</v>
      </c>
    </row>
    <row r="30" spans="2:6" ht="12.75">
      <c r="B30" s="118"/>
      <c r="C30" s="303" t="s">
        <v>308</v>
      </c>
      <c r="D30" s="193"/>
      <c r="E30" s="304">
        <v>897</v>
      </c>
      <c r="F30" s="151"/>
    </row>
    <row r="31" spans="2:6" ht="12.75">
      <c r="B31" s="118"/>
      <c r="C31" s="303" t="s">
        <v>402</v>
      </c>
      <c r="D31" s="193"/>
      <c r="E31" s="304">
        <v>1500</v>
      </c>
      <c r="F31" s="151"/>
    </row>
    <row r="32" spans="2:6" ht="12.75">
      <c r="B32" s="118"/>
      <c r="C32" s="303" t="s">
        <v>309</v>
      </c>
      <c r="D32" s="193"/>
      <c r="E32" s="304">
        <v>2600</v>
      </c>
      <c r="F32" s="151"/>
    </row>
    <row r="33" spans="2:6" ht="12.75">
      <c r="B33" s="118"/>
      <c r="C33" s="303" t="s">
        <v>310</v>
      </c>
      <c r="D33" s="193"/>
      <c r="E33" s="304">
        <v>780</v>
      </c>
      <c r="F33" s="151"/>
    </row>
    <row r="34" spans="2:6" ht="12.75">
      <c r="B34" s="118">
        <v>3114</v>
      </c>
      <c r="C34" s="147" t="s">
        <v>311</v>
      </c>
      <c r="D34" s="193"/>
      <c r="E34" s="148">
        <v>530</v>
      </c>
      <c r="F34" s="151">
        <f>SUM(E34/E69)</f>
        <v>0.009243111266131846</v>
      </c>
    </row>
    <row r="35" spans="2:6" ht="12.75">
      <c r="B35" s="118">
        <v>3231</v>
      </c>
      <c r="C35" s="147" t="s">
        <v>312</v>
      </c>
      <c r="D35" s="193"/>
      <c r="E35" s="148">
        <v>270</v>
      </c>
      <c r="F35" s="151">
        <f>SUM(E35/E69)</f>
        <v>0.004708754795953959</v>
      </c>
    </row>
    <row r="36" spans="2:6" ht="12.75">
      <c r="B36" s="118">
        <v>3326</v>
      </c>
      <c r="C36" s="147" t="s">
        <v>239</v>
      </c>
      <c r="D36" s="193"/>
      <c r="E36" s="148">
        <f>SUM(E37:E39)</f>
        <v>1420</v>
      </c>
      <c r="F36" s="151">
        <f>SUM(E36/E69)</f>
        <v>0.0247645622602023</v>
      </c>
    </row>
    <row r="37" spans="2:6" ht="12.75">
      <c r="B37" s="118"/>
      <c r="C37" s="303" t="s">
        <v>313</v>
      </c>
      <c r="D37" s="193"/>
      <c r="E37" s="304">
        <v>100</v>
      </c>
      <c r="F37" s="151"/>
    </row>
    <row r="38" spans="2:6" ht="12.75">
      <c r="B38" s="118"/>
      <c r="C38" s="303" t="s">
        <v>314</v>
      </c>
      <c r="D38" s="193"/>
      <c r="E38" s="304">
        <v>320</v>
      </c>
      <c r="F38" s="151"/>
    </row>
    <row r="39" spans="2:6" ht="12.75">
      <c r="B39" s="118"/>
      <c r="C39" s="303" t="s">
        <v>396</v>
      </c>
      <c r="D39" s="193"/>
      <c r="E39" s="304">
        <v>1000</v>
      </c>
      <c r="F39" s="151"/>
    </row>
    <row r="40" spans="2:6" ht="12.75">
      <c r="B40" s="118">
        <v>3412</v>
      </c>
      <c r="C40" s="147" t="s">
        <v>131</v>
      </c>
      <c r="D40" s="193"/>
      <c r="E40" s="148">
        <f>SUM(E41:E46)</f>
        <v>3655</v>
      </c>
      <c r="F40" s="151">
        <f>SUM(E40/E69)</f>
        <v>0.06374258807115452</v>
      </c>
    </row>
    <row r="41" spans="2:6" ht="12.75">
      <c r="B41" s="118"/>
      <c r="C41" s="303" t="s">
        <v>315</v>
      </c>
      <c r="D41" s="193"/>
      <c r="E41" s="304">
        <v>3000</v>
      </c>
      <c r="F41" s="151"/>
    </row>
    <row r="42" spans="2:6" ht="12.75">
      <c r="B42" s="118"/>
      <c r="C42" s="303" t="s">
        <v>316</v>
      </c>
      <c r="D42" s="193"/>
      <c r="E42" s="304">
        <v>35</v>
      </c>
      <c r="F42" s="151"/>
    </row>
    <row r="43" spans="2:6" ht="12.75">
      <c r="B43" s="118"/>
      <c r="C43" s="303" t="s">
        <v>317</v>
      </c>
      <c r="D43" s="193"/>
      <c r="E43" s="304">
        <v>45</v>
      </c>
      <c r="F43" s="151"/>
    </row>
    <row r="44" spans="2:6" ht="12.75">
      <c r="B44" s="118"/>
      <c r="C44" s="303" t="s">
        <v>318</v>
      </c>
      <c r="D44" s="193"/>
      <c r="E44" s="304">
        <v>75</v>
      </c>
      <c r="F44" s="151"/>
    </row>
    <row r="45" spans="2:6" ht="12.75">
      <c r="B45" s="118"/>
      <c r="C45" s="303" t="s">
        <v>319</v>
      </c>
      <c r="D45" s="193"/>
      <c r="E45" s="304">
        <v>150</v>
      </c>
      <c r="F45" s="151"/>
    </row>
    <row r="46" spans="2:6" ht="12.75">
      <c r="B46" s="118"/>
      <c r="C46" s="303" t="s">
        <v>397</v>
      </c>
      <c r="D46" s="193"/>
      <c r="E46" s="304">
        <v>350</v>
      </c>
      <c r="F46" s="151"/>
    </row>
    <row r="47" spans="2:6" ht="12.75">
      <c r="B47" s="118">
        <v>3421</v>
      </c>
      <c r="C47" s="147" t="s">
        <v>62</v>
      </c>
      <c r="D47" s="193"/>
      <c r="E47" s="148">
        <f>SUM(E48:E49)</f>
        <v>1513</v>
      </c>
      <c r="F47" s="151">
        <f>SUM(E47/E69)</f>
        <v>0.02638646668991978</v>
      </c>
    </row>
    <row r="48" spans="2:6" ht="12.75">
      <c r="B48" s="118"/>
      <c r="C48" s="303" t="s">
        <v>320</v>
      </c>
      <c r="D48" s="193"/>
      <c r="E48" s="304">
        <v>570</v>
      </c>
      <c r="F48" s="151"/>
    </row>
    <row r="49" spans="2:6" ht="12.75">
      <c r="B49" s="118"/>
      <c r="C49" s="303" t="s">
        <v>321</v>
      </c>
      <c r="D49" s="193"/>
      <c r="E49" s="304">
        <v>943</v>
      </c>
      <c r="F49" s="151"/>
    </row>
    <row r="50" spans="2:6" ht="12.75">
      <c r="B50" s="118">
        <v>3599</v>
      </c>
      <c r="C50" s="147" t="s">
        <v>398</v>
      </c>
      <c r="D50" s="193"/>
      <c r="E50" s="148">
        <v>1000</v>
      </c>
      <c r="F50" s="151">
        <f>SUM(E50/E69)</f>
        <v>0.017439832577607256</v>
      </c>
    </row>
    <row r="51" spans="2:6" ht="12.75">
      <c r="B51" s="118">
        <v>3612</v>
      </c>
      <c r="C51" s="147" t="s">
        <v>45</v>
      </c>
      <c r="D51" s="193"/>
      <c r="E51" s="148">
        <f>SUM(E52:E52)</f>
        <v>400</v>
      </c>
      <c r="F51" s="151">
        <f>SUM(E51/E69)</f>
        <v>0.006975933031042902</v>
      </c>
    </row>
    <row r="52" spans="2:6" ht="12.75">
      <c r="B52" s="118"/>
      <c r="C52" s="303" t="s">
        <v>399</v>
      </c>
      <c r="D52" s="193"/>
      <c r="E52" s="304">
        <v>400</v>
      </c>
      <c r="F52" s="151"/>
    </row>
    <row r="53" spans="2:6" ht="12.75">
      <c r="B53" s="118">
        <v>3631</v>
      </c>
      <c r="C53" s="147" t="s">
        <v>358</v>
      </c>
      <c r="D53" s="193"/>
      <c r="E53" s="148">
        <v>1500</v>
      </c>
      <c r="F53" s="151">
        <f>SUM(E53/E69)</f>
        <v>0.026159748866410884</v>
      </c>
    </row>
    <row r="54" spans="2:6" ht="12.75">
      <c r="B54" s="118">
        <v>3635</v>
      </c>
      <c r="C54" s="147" t="s">
        <v>63</v>
      </c>
      <c r="D54" s="193"/>
      <c r="E54" s="148">
        <v>120</v>
      </c>
      <c r="F54" s="151">
        <f>SUM(E54/E69)</f>
        <v>0.0020927799093128706</v>
      </c>
    </row>
    <row r="55" spans="2:6" ht="13.5" thickBot="1">
      <c r="B55" s="116">
        <v>5311</v>
      </c>
      <c r="C55" s="161" t="s">
        <v>400</v>
      </c>
      <c r="D55" s="291"/>
      <c r="E55" s="292">
        <v>350</v>
      </c>
      <c r="F55" s="251">
        <f>SUM(E55/E69)</f>
        <v>0.006103941402162539</v>
      </c>
    </row>
    <row r="56" spans="2:6" ht="12.75">
      <c r="B56" s="122"/>
      <c r="C56" s="8"/>
      <c r="D56" s="249"/>
      <c r="E56" s="9"/>
      <c r="F56" s="293"/>
    </row>
    <row r="57" spans="2:6" ht="12.75">
      <c r="B57" s="122"/>
      <c r="C57" s="8"/>
      <c r="D57" s="249"/>
      <c r="E57" s="9"/>
      <c r="F57" s="293"/>
    </row>
    <row r="58" spans="2:6" ht="12.75">
      <c r="B58" s="122"/>
      <c r="C58" s="8"/>
      <c r="D58" s="249"/>
      <c r="E58" s="9"/>
      <c r="F58" s="293"/>
    </row>
    <row r="59" spans="2:6" ht="12.75">
      <c r="B59" s="122"/>
      <c r="C59" s="8"/>
      <c r="D59" s="249"/>
      <c r="E59" s="9"/>
      <c r="F59" s="293"/>
    </row>
    <row r="60" spans="2:6" ht="13.5" thickBot="1">
      <c r="B60" s="122"/>
      <c r="C60" s="8"/>
      <c r="D60" s="249"/>
      <c r="E60" s="9"/>
      <c r="F60" s="293"/>
    </row>
    <row r="61" spans="2:6" ht="13.5" thickBot="1">
      <c r="B61" s="17" t="s">
        <v>34</v>
      </c>
      <c r="C61" s="187" t="s">
        <v>177</v>
      </c>
      <c r="D61" s="190"/>
      <c r="E61" s="19" t="s">
        <v>1</v>
      </c>
      <c r="F61" s="124" t="s">
        <v>75</v>
      </c>
    </row>
    <row r="62" spans="2:6" ht="12.75">
      <c r="B62" s="119">
        <v>5519</v>
      </c>
      <c r="C62" s="289" t="s">
        <v>322</v>
      </c>
      <c r="D62" s="192"/>
      <c r="E62" s="290">
        <f>SUM(E63:E64)</f>
        <v>6550</v>
      </c>
      <c r="F62" s="152">
        <f>SUM(E62/E69)</f>
        <v>0.11423090338332752</v>
      </c>
    </row>
    <row r="63" spans="2:6" ht="12.75">
      <c r="B63" s="118"/>
      <c r="C63" s="37" t="s">
        <v>401</v>
      </c>
      <c r="D63" s="193"/>
      <c r="E63" s="143">
        <v>550</v>
      </c>
      <c r="F63" s="151"/>
    </row>
    <row r="64" spans="2:6" ht="12.75">
      <c r="B64" s="118"/>
      <c r="C64" s="37" t="s">
        <v>245</v>
      </c>
      <c r="D64" s="193"/>
      <c r="E64" s="143">
        <v>6000</v>
      </c>
      <c r="F64" s="151"/>
    </row>
    <row r="65" spans="2:6" ht="12.75">
      <c r="B65" s="118">
        <v>6171</v>
      </c>
      <c r="C65" s="149" t="s">
        <v>323</v>
      </c>
      <c r="D65" s="193"/>
      <c r="E65" s="150">
        <v>490</v>
      </c>
      <c r="F65" s="151">
        <f>SUM(E65/E69)</f>
        <v>0.008545517963027554</v>
      </c>
    </row>
    <row r="66" spans="2:6" ht="12.75">
      <c r="B66" s="118"/>
      <c r="C66" s="149" t="s">
        <v>156</v>
      </c>
      <c r="D66" s="193"/>
      <c r="E66" s="150">
        <f>SUM(E67:E68)</f>
        <v>2820</v>
      </c>
      <c r="F66" s="151">
        <f>SUM(E66/E69)</f>
        <v>0.04918032786885246</v>
      </c>
    </row>
    <row r="67" spans="2:6" ht="12.75">
      <c r="B67" s="128">
        <v>1011</v>
      </c>
      <c r="C67" s="230" t="s">
        <v>192</v>
      </c>
      <c r="D67" s="193"/>
      <c r="E67" s="143">
        <v>510</v>
      </c>
      <c r="F67" s="142"/>
    </row>
    <row r="68" spans="2:6" ht="13.5" thickBot="1">
      <c r="B68" s="127">
        <v>3612</v>
      </c>
      <c r="C68" s="231" t="s">
        <v>193</v>
      </c>
      <c r="D68" s="192"/>
      <c r="E68" s="144">
        <v>2310</v>
      </c>
      <c r="F68" s="154"/>
    </row>
    <row r="69" spans="2:6" ht="13.5" thickBot="1">
      <c r="B69" s="121"/>
      <c r="C69" s="25" t="s">
        <v>76</v>
      </c>
      <c r="D69" s="232"/>
      <c r="E69" s="26">
        <f>SUM(E8+E11+E55+E62+E66+E12+E24+E29+E40+E51+E53+E54+E47+E34+E35+E36+E65+E23+E50)</f>
        <v>57340</v>
      </c>
      <c r="F69" s="96">
        <f>SUM(F8:F66)</f>
        <v>1.0000000000000002</v>
      </c>
    </row>
    <row r="70" spans="2:6" ht="13.5" thickBot="1">
      <c r="B70" s="126"/>
      <c r="C70" s="34" t="s">
        <v>226</v>
      </c>
      <c r="D70" s="18"/>
      <c r="E70" s="104">
        <f>SUM(E7-E69)</f>
        <v>-45116</v>
      </c>
      <c r="F70" s="105"/>
    </row>
    <row r="71" spans="2:6" ht="12.75">
      <c r="B71" s="8"/>
      <c r="C71" s="8"/>
      <c r="D71" s="122"/>
      <c r="E71" s="9"/>
      <c r="F71" s="10"/>
    </row>
    <row r="72" spans="2:6" ht="12.75">
      <c r="B72" s="8"/>
      <c r="C72" s="8"/>
      <c r="D72" s="122"/>
      <c r="E72" s="9"/>
      <c r="F72" s="10"/>
    </row>
    <row r="73" spans="2:6" ht="12.75">
      <c r="B73" s="8"/>
      <c r="C73" s="8"/>
      <c r="D73" s="122"/>
      <c r="E73" s="9"/>
      <c r="F73" s="10"/>
    </row>
    <row r="74" spans="2:6" ht="12.75">
      <c r="B74" s="8"/>
      <c r="C74" s="8"/>
      <c r="D74" s="122"/>
      <c r="E74" s="9"/>
      <c r="F74" s="10"/>
    </row>
    <row r="75" spans="2:6" ht="12.75">
      <c r="B75" s="8"/>
      <c r="C75" s="8"/>
      <c r="D75" s="122"/>
      <c r="E75" s="9"/>
      <c r="F75" s="10"/>
    </row>
    <row r="76" ht="9.75" customHeight="1">
      <c r="D76" s="194"/>
    </row>
    <row r="77" spans="1:6" ht="12.75">
      <c r="A77" s="305" t="s">
        <v>219</v>
      </c>
      <c r="B77" s="305"/>
      <c r="C77" s="305"/>
      <c r="D77" s="305"/>
      <c r="E77" s="305"/>
      <c r="F77" s="305"/>
    </row>
    <row r="78" spans="1:6" ht="12.75">
      <c r="A78" s="305"/>
      <c r="B78" s="305"/>
      <c r="C78" s="305"/>
      <c r="D78" s="305"/>
      <c r="E78" s="305"/>
      <c r="F78" s="305"/>
    </row>
    <row r="79" ht="9.75" customHeight="1" thickBot="1">
      <c r="D79" s="194"/>
    </row>
    <row r="80" spans="2:6" ht="13.5" thickBot="1">
      <c r="B80" s="225" t="s">
        <v>178</v>
      </c>
      <c r="C80" s="223" t="s">
        <v>5</v>
      </c>
      <c r="D80" s="224" t="s">
        <v>28</v>
      </c>
      <c r="E80" s="224" t="s">
        <v>28</v>
      </c>
      <c r="F80" s="97"/>
    </row>
    <row r="81" spans="2:6" ht="13.5" thickBot="1">
      <c r="B81" s="198">
        <v>8115</v>
      </c>
      <c r="C81" s="35" t="s">
        <v>263</v>
      </c>
      <c r="D81" s="203">
        <v>1200</v>
      </c>
      <c r="E81" s="203">
        <v>51458</v>
      </c>
      <c r="F81" s="296"/>
    </row>
    <row r="82" spans="2:6" ht="13.5" thickBot="1">
      <c r="B82" s="17"/>
      <c r="C82" s="209" t="s">
        <v>215</v>
      </c>
      <c r="D82" s="205">
        <v>1200</v>
      </c>
      <c r="E82" s="205">
        <f>SUM(E81:E81)</f>
        <v>51458</v>
      </c>
      <c r="F82" s="296"/>
    </row>
    <row r="83" spans="2:6" ht="12.75">
      <c r="B83" s="201">
        <v>8124</v>
      </c>
      <c r="C83" s="211" t="s">
        <v>237</v>
      </c>
      <c r="D83" s="206">
        <v>-5000</v>
      </c>
      <c r="E83" s="206">
        <v>-912</v>
      </c>
      <c r="F83" s="296"/>
    </row>
    <row r="84" spans="2:6" ht="12.75">
      <c r="B84" s="200">
        <v>8124</v>
      </c>
      <c r="C84" s="210" t="s">
        <v>199</v>
      </c>
      <c r="D84" s="3">
        <v>-4000</v>
      </c>
      <c r="E84" s="3">
        <v>-5000</v>
      </c>
      <c r="F84" s="296"/>
    </row>
    <row r="85" spans="2:6" ht="13.5" thickBot="1">
      <c r="B85" s="199">
        <v>8124</v>
      </c>
      <c r="C85" s="212" t="s">
        <v>187</v>
      </c>
      <c r="D85" s="204">
        <v>-400</v>
      </c>
      <c r="E85" s="204">
        <v>-430</v>
      </c>
      <c r="F85" s="296"/>
    </row>
    <row r="86" spans="2:6" ht="13.5" thickBot="1">
      <c r="B86" s="17"/>
      <c r="C86" s="209" t="s">
        <v>217</v>
      </c>
      <c r="D86" s="205">
        <f>SUM(D83:D85)</f>
        <v>-9400</v>
      </c>
      <c r="E86" s="205">
        <f>SUM(E83:E85)</f>
        <v>-6342</v>
      </c>
      <c r="F86" s="296"/>
    </row>
    <row r="87" spans="2:6" ht="13.5" thickBot="1">
      <c r="B87" s="202"/>
      <c r="C87" s="208" t="s">
        <v>216</v>
      </c>
      <c r="D87" s="207">
        <f>SUM(D86,D82)</f>
        <v>-8200</v>
      </c>
      <c r="E87" s="207">
        <f>SUM(E86,E82)</f>
        <v>45116</v>
      </c>
      <c r="F87" s="296"/>
    </row>
    <row r="88" ht="13.5" thickBot="1">
      <c r="D88" s="204">
        <v>-400</v>
      </c>
    </row>
    <row r="89" ht="13.5" thickBot="1">
      <c r="D89" s="205">
        <f>SUM(D86:D88)</f>
        <v>-18000</v>
      </c>
    </row>
    <row r="90" ht="13.5" thickBot="1">
      <c r="D90" s="207">
        <f>SUM(D89,D85)</f>
        <v>-18400</v>
      </c>
    </row>
  </sheetData>
  <mergeCells count="1">
    <mergeCell ref="A77:F78"/>
  </mergeCells>
  <printOptions/>
  <pageMargins left="0.75" right="0.75" top="1" bottom="1" header="0.4921259845" footer="0.4921259845"/>
  <pageSetup firstPageNumber="11" useFirstPageNumber="1" horizontalDpi="600" verticalDpi="600" orientation="portrait" paperSize="9" r:id="rId1"/>
  <headerFooter alignWithMargins="0">
    <oddHeader>&amp;C&amp;"Arial CE,tučné"&amp;12ROZPOČET PRO ROK 2006 - Město Mariánské Lázně
&amp;14
&amp;16KAPITÁLOVÝ ROZPOČET&amp;14
&amp;Rv tis. Kč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Administrátor</dc:creator>
  <cp:keywords/>
  <dc:description/>
  <cp:lastModifiedBy>janaurb</cp:lastModifiedBy>
  <cp:lastPrinted>2005-11-21T06:12:32Z</cp:lastPrinted>
  <dcterms:created xsi:type="dcterms:W3CDTF">2000-04-28T06:15:57Z</dcterms:created>
  <dcterms:modified xsi:type="dcterms:W3CDTF">2006-01-12T07:55:26Z</dcterms:modified>
  <cp:category/>
  <cp:version/>
  <cp:contentType/>
  <cp:contentStatus/>
</cp:coreProperties>
</file>