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Plnění příjmů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<sst xmlns="http://schemas.openxmlformats.org/spreadsheetml/2006/main" count="44" uniqueCount="44">
  <si>
    <t>Rozpočet 2005</t>
  </si>
  <si>
    <t>Schválený rozpočet</t>
  </si>
  <si>
    <t>Úprava rozpočtu</t>
  </si>
  <si>
    <t>Upravený rozpočet</t>
  </si>
  <si>
    <t>Plnění v tis. Kč</t>
  </si>
  <si>
    <t>Plnění v %</t>
  </si>
  <si>
    <t>a</t>
  </si>
  <si>
    <t>b</t>
  </si>
  <si>
    <t>c</t>
  </si>
  <si>
    <t>d</t>
  </si>
  <si>
    <t>e</t>
  </si>
  <si>
    <t>f</t>
  </si>
  <si>
    <t>g</t>
  </si>
  <si>
    <t>Třída 1 - Daňové příjmy</t>
  </si>
  <si>
    <t>Daně z příjmů fyzických osob</t>
  </si>
  <si>
    <t>Daně z příjmů právnických osob</t>
  </si>
  <si>
    <t>Obecné vnitřní daně ze zboží a služeb</t>
  </si>
  <si>
    <t>Poplatky a daně z vybraných činností</t>
  </si>
  <si>
    <t>Majetkové daně</t>
  </si>
  <si>
    <t>Ostatní daňové příjmy</t>
  </si>
  <si>
    <t>Třída 2 - Nedaňové příjmy</t>
  </si>
  <si>
    <t>Příjmy z vlastní činnost</t>
  </si>
  <si>
    <t>Odvody přebytků org. s přímým vztahem</t>
  </si>
  <si>
    <t>Příjmy z pronájmu majetku</t>
  </si>
  <si>
    <t>Příjmy z úroků a realizace fin. majetku</t>
  </si>
  <si>
    <t>Přijaté sankční platby a vratky transferů</t>
  </si>
  <si>
    <t>Příjmy z prodeje neinv. majetku a ostatní</t>
  </si>
  <si>
    <t>Příjaté splátky půjček</t>
  </si>
  <si>
    <t>Třída 3 - Kapitálové příjmy</t>
  </si>
  <si>
    <t>Příjmy z prodeje inv. majetku a ostatní</t>
  </si>
  <si>
    <t>Příjmy z prodeje akcií a majetkových podílů</t>
  </si>
  <si>
    <t>Třída 4 - Přijaté dotace</t>
  </si>
  <si>
    <t>Neinvestiční dotace z centrální úrovně</t>
  </si>
  <si>
    <t>Neinvestiční dotace z územní úrovně</t>
  </si>
  <si>
    <t>Převody z vlastních fondů</t>
  </si>
  <si>
    <t>Neinvestiční dotace ze zahraničí</t>
  </si>
  <si>
    <t>Investiční dotace z centrální úrovně</t>
  </si>
  <si>
    <t>Investiční dotace z územní úrovně</t>
  </si>
  <si>
    <t>Investiční dotace ze zahraničí</t>
  </si>
  <si>
    <t>Příjmy celkem</t>
  </si>
  <si>
    <t>Třída 8 - Financování</t>
  </si>
  <si>
    <t>Krátkodobé financování</t>
  </si>
  <si>
    <t>Dlouhodobé financování</t>
  </si>
  <si>
    <t>Celkem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</si>
</sst>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14"/>
      <name val="Arial CE"/>
      <family val="2"/>
    </font>
    <font>
      <b/>
      <sz val="8"/>
      <color indexed="8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b/>
      <sz val="8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164" fontId="6" fillId="0" borderId="8" xfId="0" applyNumberFormat="1" applyFont="1" applyFill="1" applyBorder="1" applyAlignment="1">
      <alignment vertical="center"/>
    </xf>
    <xf numFmtId="10" fontId="6" fillId="0" borderId="9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10" fontId="4" fillId="0" borderId="12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0" fontId="4" fillId="0" borderId="6" xfId="0" applyNumberFormat="1" applyFont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Continuous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10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Plnění příjmů od počátku roku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1775"/>
          <c:y val="0.1475"/>
          <c:w val="0.75225"/>
          <c:h val="0.81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'Plnění příjmů'!$C$1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('Plnění příjmů'!$A$3,'Plnění příjmů'!$A$10,'Plnění příjmů'!$A$18,'Plnění příjmů'!$A$21)</c:f>
              <c:strCache>
                <c:ptCount val="4"/>
                <c:pt idx="0">
                  <c:v>Třída 1 - Daňové příjmy</c:v>
                </c:pt>
                <c:pt idx="1">
                  <c:v>Třída 2 - Nedaňové příjmy</c:v>
                </c:pt>
                <c:pt idx="2">
                  <c:v>Třída 3 - Kapitálové příjmy</c:v>
                </c:pt>
                <c:pt idx="3">
                  <c:v>Třída 4 - Přijaté dotace</c:v>
                </c:pt>
              </c:strCache>
            </c:strRef>
          </c:cat>
          <c:val>
            <c:numRef>
              <c:f>('Plnění příjmů'!$C$3,'Plnění příjmů'!$C$10,'Plnění příjmů'!$C$18,'Plnění příjmů'!$C$21)</c:f>
              <c:numCache>
                <c:ptCount val="4"/>
                <c:pt idx="0">
                  <c:v>126935.88</c:v>
                </c:pt>
                <c:pt idx="1">
                  <c:v>48303</c:v>
                </c:pt>
                <c:pt idx="2">
                  <c:v>8250</c:v>
                </c:pt>
                <c:pt idx="3">
                  <c:v>51124.62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'Plnění příjmů'!$E$1</c:f>
              <c:strCache>
                <c:ptCount val="1"/>
                <c:pt idx="0">
                  <c:v>Upravený rozpočet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('Plnění příjmů'!$E$3,'Plnění příjmů'!$E$10,'Plnění příjmů'!$E$18,'Plnění příjmů'!$E$21)</c:f>
              <c:numCache>
                <c:ptCount val="4"/>
                <c:pt idx="0">
                  <c:v>173198.34000000003</c:v>
                </c:pt>
                <c:pt idx="1">
                  <c:v>48381.95</c:v>
                </c:pt>
                <c:pt idx="2">
                  <c:v>8250</c:v>
                </c:pt>
                <c:pt idx="3">
                  <c:v>56114.38</c:v>
                </c:pt>
              </c:numCache>
            </c:numRef>
          </c:val>
          <c:shape val="box"/>
        </c:ser>
        <c:ser>
          <c:idx val="1"/>
          <c:order val="2"/>
          <c:tx>
            <c:strRef>
              <c:f>'Plnění příjmů'!$F$1</c:f>
              <c:strCache>
                <c:ptCount val="1"/>
                <c:pt idx="0">
                  <c:v>Plnění v tis. Kč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('Plnění příjmů'!$F$3,'Plnění příjmů'!$F$10,'Plnění příjmů'!$F$18,'Plnění příjmů'!$F$21)</c:f>
              <c:numCache>
                <c:ptCount val="4"/>
                <c:pt idx="0">
                  <c:v>192695.47000000003</c:v>
                </c:pt>
                <c:pt idx="1">
                  <c:v>49584.88</c:v>
                </c:pt>
                <c:pt idx="2">
                  <c:v>29148.76</c:v>
                </c:pt>
                <c:pt idx="3">
                  <c:v>56361.7</c:v>
                </c:pt>
              </c:numCache>
            </c:numRef>
          </c:val>
          <c:shape val="box"/>
        </c:ser>
        <c:gapDepth val="0"/>
        <c:shape val="box"/>
        <c:axId val="39252302"/>
        <c:axId val="17726399"/>
      </c:bar3DChart>
      <c:catAx>
        <c:axId val="3925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726399"/>
        <c:crosses val="autoZero"/>
        <c:auto val="0"/>
        <c:lblOffset val="100"/>
        <c:noMultiLvlLbl val="0"/>
      </c:catAx>
      <c:valAx>
        <c:axId val="17726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tis. 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523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28575</xdr:rowOff>
    </xdr:from>
    <xdr:to>
      <xdr:col>6</xdr:col>
      <xdr:colOff>685800</xdr:colOff>
      <xdr:row>51</xdr:row>
      <xdr:rowOff>104775</xdr:rowOff>
    </xdr:to>
    <xdr:graphicFrame>
      <xdr:nvGraphicFramePr>
        <xdr:cNvPr id="1" name="Chart 1"/>
        <xdr:cNvGraphicFramePr/>
      </xdr:nvGraphicFramePr>
      <xdr:xfrm>
        <a:off x="0" y="5772150"/>
        <a:ext cx="62388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rka\Rozpo&#269;et\Kontrola%20hospoda&#345;en&#237;\31.12.2005\Kopie%20(2)%20-%202005%20tabulka%20na%20n&#225;st&#283;nku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umulace příjmů"/>
      <sheetName val="Kumulace výdajů"/>
      <sheetName val="Konsolidace"/>
      <sheetName val="Měsíční příjmy"/>
      <sheetName val="Měsíční výdaje"/>
      <sheetName val="Čerpání výdajů"/>
      <sheetName val="Příjmy G1"/>
    </sheetNames>
    <sheetDataSet>
      <sheetData sheetId="3">
        <row r="3">
          <cell r="C3">
            <v>9442.199999999999</v>
          </cell>
          <cell r="D3">
            <v>8933.74</v>
          </cell>
          <cell r="E3">
            <v>53184.729999999996</v>
          </cell>
          <cell r="F3">
            <v>12608.550000000003</v>
          </cell>
          <cell r="G3">
            <v>10322.16</v>
          </cell>
          <cell r="H3">
            <v>15600.399999999998</v>
          </cell>
          <cell r="I3">
            <v>21560.409999999996</v>
          </cell>
          <cell r="J3">
            <v>10859.860000000004</v>
          </cell>
          <cell r="K3">
            <v>10947.47</v>
          </cell>
          <cell r="L3">
            <v>12433.539999999999</v>
          </cell>
          <cell r="M3">
            <v>11046.170000000006</v>
          </cell>
          <cell r="N3">
            <v>15756.23999999999</v>
          </cell>
        </row>
        <row r="4">
          <cell r="C4">
            <v>2784.12</v>
          </cell>
          <cell r="D4">
            <v>2122.79</v>
          </cell>
          <cell r="E4">
            <v>2398.34</v>
          </cell>
          <cell r="F4">
            <v>4370.700000000001</v>
          </cell>
          <cell r="G4">
            <v>2914.039999999999</v>
          </cell>
          <cell r="H4">
            <v>3933.8999999999996</v>
          </cell>
          <cell r="I4">
            <v>6614.48</v>
          </cell>
          <cell r="J4">
            <v>2557.420000000002</v>
          </cell>
          <cell r="K4">
            <v>2729.3600000000006</v>
          </cell>
          <cell r="L4">
            <v>3282.449999999997</v>
          </cell>
          <cell r="M4">
            <v>2429.4500000000044</v>
          </cell>
          <cell r="N4">
            <v>4311.539999999994</v>
          </cell>
        </row>
        <row r="5">
          <cell r="C5">
            <v>330.48</v>
          </cell>
          <cell r="D5">
            <v>246.76999999999998</v>
          </cell>
          <cell r="E5">
            <v>45567</v>
          </cell>
          <cell r="F5">
            <v>2896.540000000001</v>
          </cell>
          <cell r="G5">
            <v>0</v>
          </cell>
          <cell r="H5">
            <v>2440.8099999999977</v>
          </cell>
          <cell r="I5">
            <v>8761.07</v>
          </cell>
          <cell r="J5">
            <v>0</v>
          </cell>
          <cell r="K5">
            <v>3063.470000000001</v>
          </cell>
          <cell r="L5">
            <v>2716.6600000000035</v>
          </cell>
          <cell r="M5">
            <v>521.5899999999965</v>
          </cell>
          <cell r="N5">
            <v>3094.779999999999</v>
          </cell>
        </row>
        <row r="6">
          <cell r="C6">
            <v>3763.88</v>
          </cell>
          <cell r="D6">
            <v>4999.079999999999</v>
          </cell>
          <cell r="E6">
            <v>673.9400000000005</v>
          </cell>
          <cell r="F6">
            <v>2767.17</v>
          </cell>
          <cell r="G6">
            <v>4788.330000000002</v>
          </cell>
          <cell r="H6">
            <v>2070.25</v>
          </cell>
          <cell r="I6">
            <v>3177.239999999998</v>
          </cell>
          <cell r="J6">
            <v>5685.100000000002</v>
          </cell>
          <cell r="K6">
            <v>1918.4299999999967</v>
          </cell>
          <cell r="L6">
            <v>2781.5</v>
          </cell>
          <cell r="M6">
            <v>5944.700000000004</v>
          </cell>
          <cell r="N6">
            <v>3059.729999999996</v>
          </cell>
        </row>
        <row r="7">
          <cell r="C7">
            <v>2500.56</v>
          </cell>
          <cell r="D7">
            <v>1522.13</v>
          </cell>
          <cell r="E7">
            <v>4494.519999999999</v>
          </cell>
          <cell r="F7">
            <v>2574.1400000000012</v>
          </cell>
          <cell r="G7">
            <v>2619.789999999999</v>
          </cell>
          <cell r="H7">
            <v>4966.060000000001</v>
          </cell>
          <cell r="I7">
            <v>2031.119999999999</v>
          </cell>
          <cell r="J7">
            <v>2569.540000000001</v>
          </cell>
          <cell r="K7">
            <v>3164.6800000000003</v>
          </cell>
          <cell r="L7">
            <v>2744.0999999999985</v>
          </cell>
          <cell r="M7">
            <v>2070.0800000000017</v>
          </cell>
          <cell r="N7">
            <v>4308.290000000001</v>
          </cell>
        </row>
        <row r="8">
          <cell r="C8">
            <v>63.16</v>
          </cell>
          <cell r="D8">
            <v>42.97</v>
          </cell>
          <cell r="E8">
            <v>50.93000000000001</v>
          </cell>
          <cell r="F8">
            <v>0</v>
          </cell>
          <cell r="G8">
            <v>0</v>
          </cell>
          <cell r="H8">
            <v>2189.38</v>
          </cell>
          <cell r="I8">
            <v>976.5</v>
          </cell>
          <cell r="J8">
            <v>47.79999999999973</v>
          </cell>
          <cell r="K8">
            <v>71.5300000000002</v>
          </cell>
          <cell r="L8">
            <v>908.8300000000004</v>
          </cell>
          <cell r="M8">
            <v>80.34999999999945</v>
          </cell>
          <cell r="N8">
            <v>981.9000000000005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2550.76</v>
          </cell>
          <cell r="D10">
            <v>7902.459999999999</v>
          </cell>
          <cell r="E10">
            <v>2975.75</v>
          </cell>
          <cell r="F10">
            <v>2970.9100000000008</v>
          </cell>
          <cell r="G10">
            <v>2415.879999999999</v>
          </cell>
          <cell r="H10">
            <v>2879.63</v>
          </cell>
          <cell r="I10">
            <v>6794.310000000001</v>
          </cell>
          <cell r="J10">
            <v>1995.0400000000018</v>
          </cell>
          <cell r="K10">
            <v>5274.7</v>
          </cell>
          <cell r="L10">
            <v>3895.8799999999983</v>
          </cell>
          <cell r="M10">
            <v>6431.009999999998</v>
          </cell>
          <cell r="N10">
            <v>3498.5499999999984</v>
          </cell>
        </row>
        <row r="11">
          <cell r="C11">
            <v>16.53</v>
          </cell>
          <cell r="D11">
            <v>22.369999999999997</v>
          </cell>
          <cell r="E11">
            <v>352.48</v>
          </cell>
          <cell r="F11">
            <v>32.01999999999998</v>
          </cell>
          <cell r="G11">
            <v>19.650000000000034</v>
          </cell>
          <cell r="H11">
            <v>25.80000000000001</v>
          </cell>
          <cell r="I11">
            <v>134.63</v>
          </cell>
          <cell r="J11">
            <v>26.860000000000014</v>
          </cell>
          <cell r="K11">
            <v>25.469999999999914</v>
          </cell>
          <cell r="L11">
            <v>40.73000000000002</v>
          </cell>
          <cell r="M11">
            <v>32.450000000000045</v>
          </cell>
          <cell r="N11">
            <v>11.75</v>
          </cell>
        </row>
        <row r="12">
          <cell r="C12">
            <v>0</v>
          </cell>
          <cell r="D12">
            <v>811.2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2096.54</v>
          </cell>
          <cell r="D13">
            <v>6557.04</v>
          </cell>
          <cell r="E13">
            <v>2109.8999999999996</v>
          </cell>
          <cell r="F13">
            <v>2113.470000000001</v>
          </cell>
          <cell r="G13">
            <v>1612.869999999999</v>
          </cell>
          <cell r="H13">
            <v>2142.1399999999994</v>
          </cell>
          <cell r="I13">
            <v>6053.630000000001</v>
          </cell>
          <cell r="J13">
            <v>1041.9900000000016</v>
          </cell>
          <cell r="K13">
            <v>4408.25</v>
          </cell>
          <cell r="L13">
            <v>3328.6899999999987</v>
          </cell>
          <cell r="M13">
            <v>5930.189999999999</v>
          </cell>
          <cell r="N13">
            <v>2725.5999999999985</v>
          </cell>
        </row>
        <row r="14">
          <cell r="C14">
            <v>216.3</v>
          </cell>
          <cell r="D14">
            <v>223.89999999999998</v>
          </cell>
          <cell r="E14">
            <v>268.96</v>
          </cell>
          <cell r="F14">
            <v>271.51</v>
          </cell>
          <cell r="G14">
            <v>242.84000000000003</v>
          </cell>
          <cell r="H14">
            <v>241.17000000000007</v>
          </cell>
          <cell r="I14">
            <v>273.96000000000004</v>
          </cell>
          <cell r="J14">
            <v>247.77999999999997</v>
          </cell>
          <cell r="K14">
            <v>547.5</v>
          </cell>
          <cell r="L14">
            <v>233.80999999999995</v>
          </cell>
          <cell r="M14">
            <v>211.30000000000018</v>
          </cell>
          <cell r="N14">
            <v>257.1199999999999</v>
          </cell>
        </row>
        <row r="15">
          <cell r="C15">
            <v>92.93</v>
          </cell>
          <cell r="D15">
            <v>70.53</v>
          </cell>
          <cell r="E15">
            <v>182.33</v>
          </cell>
          <cell r="F15">
            <v>156.85999999999996</v>
          </cell>
          <cell r="G15">
            <v>152.27999999999997</v>
          </cell>
          <cell r="H15">
            <v>290.30000000000007</v>
          </cell>
          <cell r="I15">
            <v>273.9100000000001</v>
          </cell>
          <cell r="J15">
            <v>320.14999999999986</v>
          </cell>
          <cell r="K15">
            <v>199.70000000000005</v>
          </cell>
          <cell r="L15">
            <v>243.25</v>
          </cell>
          <cell r="M15">
            <v>216.7099999999998</v>
          </cell>
          <cell r="N15">
            <v>234.11000000000013</v>
          </cell>
        </row>
        <row r="16">
          <cell r="C16">
            <v>90.5</v>
          </cell>
          <cell r="D16">
            <v>156.08</v>
          </cell>
          <cell r="E16">
            <v>3.319999999999993</v>
          </cell>
          <cell r="F16">
            <v>307.08000000000004</v>
          </cell>
          <cell r="G16">
            <v>338.4</v>
          </cell>
          <cell r="H16">
            <v>130.38</v>
          </cell>
          <cell r="I16">
            <v>8.339999999999918</v>
          </cell>
          <cell r="J16">
            <v>217.60000000000014</v>
          </cell>
          <cell r="K16">
            <v>64.14999999999986</v>
          </cell>
          <cell r="L16">
            <v>9.660000000000082</v>
          </cell>
          <cell r="M16">
            <v>0.6200000000001182</v>
          </cell>
          <cell r="N16">
            <v>230.23999999999978</v>
          </cell>
        </row>
        <row r="17">
          <cell r="C17">
            <v>37.96</v>
          </cell>
          <cell r="D17">
            <v>61.339999999999996</v>
          </cell>
          <cell r="E17">
            <v>58.760000000000005</v>
          </cell>
          <cell r="F17">
            <v>89.97</v>
          </cell>
          <cell r="G17">
            <v>49.84</v>
          </cell>
          <cell r="H17">
            <v>49.839999999999975</v>
          </cell>
          <cell r="I17">
            <v>49.84000000000003</v>
          </cell>
          <cell r="J17">
            <v>140.66000000000003</v>
          </cell>
          <cell r="K17">
            <v>29.629999999999995</v>
          </cell>
          <cell r="L17">
            <v>39.74000000000001</v>
          </cell>
          <cell r="M17">
            <v>39.74000000000001</v>
          </cell>
          <cell r="N17">
            <v>39.729999999999905</v>
          </cell>
        </row>
        <row r="18">
          <cell r="C18">
            <v>2823.71</v>
          </cell>
          <cell r="D18">
            <v>1420.4799999999996</v>
          </cell>
          <cell r="E18">
            <v>3106.25</v>
          </cell>
          <cell r="F18">
            <v>2337.0299999999997</v>
          </cell>
          <cell r="G18">
            <v>1588.7800000000007</v>
          </cell>
          <cell r="H18">
            <v>3859.3099999999995</v>
          </cell>
          <cell r="I18">
            <v>973.3999999999996</v>
          </cell>
          <cell r="J18">
            <v>1939.5600000000013</v>
          </cell>
          <cell r="K18">
            <v>968.7999999999993</v>
          </cell>
          <cell r="L18">
            <v>7254.130000000001</v>
          </cell>
          <cell r="M18">
            <v>1249.0200000000004</v>
          </cell>
          <cell r="N18">
            <v>1628.2899999999972</v>
          </cell>
        </row>
        <row r="19">
          <cell r="C19">
            <v>2823.71</v>
          </cell>
          <cell r="D19">
            <v>1420.4799999999996</v>
          </cell>
          <cell r="E19">
            <v>3106.25</v>
          </cell>
          <cell r="F19">
            <v>2337.0299999999997</v>
          </cell>
          <cell r="G19">
            <v>1588.7800000000007</v>
          </cell>
          <cell r="H19">
            <v>3859.3099999999995</v>
          </cell>
          <cell r="I19">
            <v>973.3999999999996</v>
          </cell>
          <cell r="J19">
            <v>1939.5600000000013</v>
          </cell>
          <cell r="K19">
            <v>968.7999999999993</v>
          </cell>
          <cell r="L19">
            <v>7254.130000000001</v>
          </cell>
          <cell r="M19">
            <v>1249.0200000000004</v>
          </cell>
          <cell r="N19">
            <v>1628.2899999999972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4330.62</v>
          </cell>
          <cell r="D21">
            <v>4330.63</v>
          </cell>
          <cell r="E21">
            <v>4966.107000000004</v>
          </cell>
          <cell r="F21">
            <v>14378.423000000004</v>
          </cell>
          <cell r="G21">
            <v>-3702.2600000000066</v>
          </cell>
          <cell r="H21">
            <v>4935.489999999998</v>
          </cell>
          <cell r="I21">
            <v>4435.130000000001</v>
          </cell>
          <cell r="J21">
            <v>4374.419999999998</v>
          </cell>
          <cell r="K21">
            <v>4391.4999999999445</v>
          </cell>
          <cell r="L21">
            <v>4677.880000000172</v>
          </cell>
          <cell r="M21">
            <v>2864.2300000000037</v>
          </cell>
          <cell r="N21">
            <v>6379.529999999882</v>
          </cell>
        </row>
        <row r="22">
          <cell r="C22">
            <v>4330.62</v>
          </cell>
          <cell r="D22">
            <v>4330.63</v>
          </cell>
          <cell r="E22">
            <v>4966.110000000001</v>
          </cell>
          <cell r="F22">
            <v>4277.739999999998</v>
          </cell>
          <cell r="G22">
            <v>4683.120000000003</v>
          </cell>
          <cell r="H22">
            <v>4635.489999999998</v>
          </cell>
          <cell r="I22">
            <v>4391.200000000001</v>
          </cell>
          <cell r="J22">
            <v>4225.439999999999</v>
          </cell>
          <cell r="K22">
            <v>4206.800000000003</v>
          </cell>
          <cell r="L22">
            <v>4677.879999999997</v>
          </cell>
          <cell r="M22">
            <v>2752.9100000000035</v>
          </cell>
          <cell r="N22">
            <v>2726.459999999999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78.92</v>
          </cell>
          <cell r="G23">
            <v>1636.3799999999999</v>
          </cell>
          <cell r="H23">
            <v>300</v>
          </cell>
          <cell r="I23">
            <v>43.930000000000064</v>
          </cell>
          <cell r="J23">
            <v>148.98000000000002</v>
          </cell>
          <cell r="K23">
            <v>184.69999999999982</v>
          </cell>
          <cell r="L23">
            <v>0</v>
          </cell>
          <cell r="M23">
            <v>111.32000000000016</v>
          </cell>
          <cell r="N23">
            <v>63.070000000000164</v>
          </cell>
        </row>
        <row r="24">
          <cell r="C24">
            <v>0</v>
          </cell>
          <cell r="D24">
            <v>0</v>
          </cell>
          <cell r="E24">
            <v>-0.0029999999969732016</v>
          </cell>
          <cell r="F24">
            <v>10021.763000000006</v>
          </cell>
          <cell r="G24">
            <v>-10021.76000000001</v>
          </cell>
          <cell r="H24">
            <v>0</v>
          </cell>
          <cell r="I24">
            <v>0</v>
          </cell>
          <cell r="J24">
            <v>0</v>
          </cell>
          <cell r="K24">
            <v>-5.820766091346741E-11</v>
          </cell>
          <cell r="L24">
            <v>1.7462298274040222E-10</v>
          </cell>
          <cell r="M24">
            <v>0</v>
          </cell>
          <cell r="N24">
            <v>1299.9999999998836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2140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150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19147.29</v>
          </cell>
          <cell r="D29">
            <v>22587.309999999998</v>
          </cell>
          <cell r="E29">
            <v>64232.837</v>
          </cell>
          <cell r="F29">
            <v>32294.913000000008</v>
          </cell>
          <cell r="G29">
            <v>10624.559999999994</v>
          </cell>
          <cell r="H29">
            <v>27274.829999999994</v>
          </cell>
          <cell r="I29">
            <v>33763.25</v>
          </cell>
          <cell r="J29">
            <v>19168.880000000005</v>
          </cell>
          <cell r="K29">
            <v>21582.469999999943</v>
          </cell>
          <cell r="L29">
            <v>28261.430000000168</v>
          </cell>
          <cell r="M29">
            <v>21590.430000000008</v>
          </cell>
          <cell r="N29">
            <v>27262.60999999987</v>
          </cell>
        </row>
        <row r="30">
          <cell r="C30">
            <v>-8198.73</v>
          </cell>
          <cell r="D30">
            <v>-3644.5300000000007</v>
          </cell>
          <cell r="E30">
            <v>-7107.97</v>
          </cell>
          <cell r="F30">
            <v>-2685.97</v>
          </cell>
          <cell r="G30">
            <v>1996.3499999999983</v>
          </cell>
          <cell r="H30">
            <v>1058.920000000002</v>
          </cell>
          <cell r="I30">
            <v>-16835.800000000003</v>
          </cell>
          <cell r="J30">
            <v>5685.3700000000035</v>
          </cell>
          <cell r="K30">
            <v>6782.349999999999</v>
          </cell>
          <cell r="L30">
            <v>3059.739999999999</v>
          </cell>
          <cell r="M30">
            <v>-1371.8399999999992</v>
          </cell>
          <cell r="N30">
            <v>14384.990000000002</v>
          </cell>
        </row>
        <row r="31">
          <cell r="C31">
            <v>-8168.11</v>
          </cell>
          <cell r="D31">
            <v>-3613.7300000000005</v>
          </cell>
          <cell r="E31">
            <v>-6849</v>
          </cell>
          <cell r="F31">
            <v>-2654.8199999999997</v>
          </cell>
          <cell r="G31">
            <v>2027.6699999999983</v>
          </cell>
          <cell r="H31">
            <v>1318.420000000002</v>
          </cell>
          <cell r="I31">
            <v>-16804.120000000003</v>
          </cell>
          <cell r="J31">
            <v>5717.230000000003</v>
          </cell>
          <cell r="K31">
            <v>12042.39</v>
          </cell>
          <cell r="L31">
            <v>3091.959999999999</v>
          </cell>
          <cell r="M31">
            <v>-1339.4399999999987</v>
          </cell>
          <cell r="N31">
            <v>14645.58</v>
          </cell>
        </row>
        <row r="32">
          <cell r="C32">
            <v>-30.62</v>
          </cell>
          <cell r="D32">
            <v>-30.8</v>
          </cell>
          <cell r="E32">
            <v>-258.96999999999997</v>
          </cell>
          <cell r="F32">
            <v>-31.150000000000034</v>
          </cell>
          <cell r="G32">
            <v>-31.319999999999993</v>
          </cell>
          <cell r="H32">
            <v>-259.5</v>
          </cell>
          <cell r="I32">
            <v>-31.67999999999995</v>
          </cell>
          <cell r="J32">
            <v>-31.860000000000014</v>
          </cell>
          <cell r="K32">
            <v>-5260.04</v>
          </cell>
          <cell r="L32">
            <v>-32.220000000000255</v>
          </cell>
          <cell r="M32">
            <v>-32.400000000000546</v>
          </cell>
          <cell r="N32">
            <v>-260.58999999999924</v>
          </cell>
        </row>
        <row r="33">
          <cell r="C33">
            <v>10948.560000000001</v>
          </cell>
          <cell r="D33">
            <v>18942.78</v>
          </cell>
          <cell r="E33">
            <v>57124.867</v>
          </cell>
          <cell r="F33">
            <v>29608.943000000007</v>
          </cell>
          <cell r="G33">
            <v>12620.909999999993</v>
          </cell>
          <cell r="H33">
            <v>28333.749999999996</v>
          </cell>
          <cell r="I33">
            <v>16927.449999999997</v>
          </cell>
          <cell r="J33">
            <v>24854.250000000007</v>
          </cell>
          <cell r="K33">
            <v>28364.81999999994</v>
          </cell>
          <cell r="L33">
            <v>31321.170000000166</v>
          </cell>
          <cell r="M33">
            <v>20218.590000000007</v>
          </cell>
          <cell r="N33">
            <v>41647.599999999875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I12" sqref="I12"/>
    </sheetView>
  </sheetViews>
  <sheetFormatPr defaultColWidth="9.00390625" defaultRowHeight="12.75"/>
  <cols>
    <col min="1" max="1" width="4.25390625" style="6" customWidth="1"/>
    <col min="2" max="2" width="30.125" style="6" customWidth="1"/>
    <col min="3" max="3" width="10.25390625" style="6" customWidth="1"/>
    <col min="4" max="5" width="9.25390625" style="6" customWidth="1"/>
    <col min="6" max="6" width="9.75390625" style="6" bestFit="1" customWidth="1"/>
    <col min="7" max="7" width="9.25390625" style="6" customWidth="1"/>
  </cols>
  <sheetData>
    <row r="1" spans="1:14" s="6" customFormat="1" ht="27" customHeight="1">
      <c r="A1" s="1" t="s">
        <v>0</v>
      </c>
      <c r="B1" s="2"/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5"/>
      <c r="I1" s="5"/>
      <c r="J1" s="5"/>
      <c r="K1" s="5"/>
      <c r="L1" s="5"/>
      <c r="M1" s="5"/>
      <c r="N1" s="5"/>
    </row>
    <row r="2" spans="1:14" s="6" customFormat="1" ht="13.5" thickBot="1">
      <c r="A2" s="7" t="s">
        <v>6</v>
      </c>
      <c r="B2" s="8" t="s">
        <v>7</v>
      </c>
      <c r="C2" s="8" t="s">
        <v>8</v>
      </c>
      <c r="D2" s="8" t="s">
        <v>9</v>
      </c>
      <c r="E2" s="8" t="s">
        <v>10</v>
      </c>
      <c r="F2" s="8" t="s">
        <v>11</v>
      </c>
      <c r="G2" s="9" t="s">
        <v>12</v>
      </c>
      <c r="H2" s="5"/>
      <c r="I2" s="5"/>
      <c r="J2" s="5"/>
      <c r="K2" s="5"/>
      <c r="L2" s="5"/>
      <c r="M2" s="5"/>
      <c r="N2" s="5"/>
    </row>
    <row r="3" spans="1:14" s="6" customFormat="1" ht="12.75" customHeight="1" thickBot="1">
      <c r="A3" s="10" t="s">
        <v>13</v>
      </c>
      <c r="B3" s="11"/>
      <c r="C3" s="12">
        <f>SUM(C4:C9)</f>
        <v>126935.88</v>
      </c>
      <c r="D3" s="12">
        <f>+E3-C3</f>
        <v>46262.46000000002</v>
      </c>
      <c r="E3" s="12">
        <f>SUM(E4:E9)</f>
        <v>173198.34000000003</v>
      </c>
      <c r="F3" s="12">
        <f>SUM('[1]Měsíční příjmy'!C3:N3)</f>
        <v>192695.47000000003</v>
      </c>
      <c r="G3" s="13">
        <f>IF(E3&lt;&gt;0,F3/E3,0)</f>
        <v>1.1125711135568621</v>
      </c>
      <c r="H3" s="14"/>
      <c r="I3" s="14"/>
      <c r="J3" s="14"/>
      <c r="K3" s="14"/>
      <c r="L3" s="14"/>
      <c r="M3" s="14"/>
      <c r="N3" s="14"/>
    </row>
    <row r="4" spans="1:14" s="6" customFormat="1" ht="12.75" customHeight="1">
      <c r="A4" s="15">
        <v>111</v>
      </c>
      <c r="B4" s="16" t="s">
        <v>14</v>
      </c>
      <c r="C4" s="17">
        <v>38800</v>
      </c>
      <c r="D4" s="17">
        <f>+E4-C4</f>
        <v>0</v>
      </c>
      <c r="E4" s="17">
        <v>38800</v>
      </c>
      <c r="F4" s="17">
        <f>SUM('[1]Měsíční příjmy'!C4:N4)</f>
        <v>40448.59</v>
      </c>
      <c r="G4" s="18">
        <f aca="true" t="shared" si="0" ref="G4:G20">IF(E4&lt;&gt;0,F4/E4,0)</f>
        <v>1.0424894329896905</v>
      </c>
      <c r="H4" s="14"/>
      <c r="I4" s="14"/>
      <c r="J4" s="14"/>
      <c r="K4" s="14"/>
      <c r="L4" s="14"/>
      <c r="M4" s="14"/>
      <c r="N4" s="14"/>
    </row>
    <row r="5" spans="1:14" s="6" customFormat="1" ht="12.75" customHeight="1">
      <c r="A5" s="15">
        <v>112</v>
      </c>
      <c r="B5" s="16" t="s">
        <v>15</v>
      </c>
      <c r="C5" s="17">
        <v>23000</v>
      </c>
      <c r="D5" s="17">
        <f aca="true" t="shared" si="1" ref="D5:D21">+E5-C5</f>
        <v>43201.2</v>
      </c>
      <c r="E5" s="17">
        <v>66201.2</v>
      </c>
      <c r="F5" s="17">
        <f>SUM('[1]Měsíční příjmy'!C5:N5)</f>
        <v>69639.17</v>
      </c>
      <c r="G5" s="18">
        <f t="shared" si="0"/>
        <v>1.0519321402028967</v>
      </c>
      <c r="H5" s="14"/>
      <c r="I5" s="14"/>
      <c r="J5" s="14"/>
      <c r="K5" s="14"/>
      <c r="L5" s="14"/>
      <c r="M5" s="14"/>
      <c r="N5" s="14"/>
    </row>
    <row r="6" spans="1:14" s="6" customFormat="1" ht="12.75" customHeight="1">
      <c r="A6" s="15">
        <v>121</v>
      </c>
      <c r="B6" s="16" t="s">
        <v>16</v>
      </c>
      <c r="C6" s="17">
        <v>35000</v>
      </c>
      <c r="D6" s="17">
        <f>+E6-C6</f>
        <v>0</v>
      </c>
      <c r="E6" s="17">
        <v>35000</v>
      </c>
      <c r="F6" s="17">
        <f>SUM('[1]Měsíční příjmy'!C6:N6)</f>
        <v>41629.35</v>
      </c>
      <c r="G6" s="18">
        <f>IF(E6&lt;&gt;0,F6/E6,0)</f>
        <v>1.1894099999999999</v>
      </c>
      <c r="H6" s="14"/>
      <c r="I6" s="14"/>
      <c r="J6" s="14"/>
      <c r="K6" s="14"/>
      <c r="L6" s="14"/>
      <c r="M6" s="14"/>
      <c r="N6" s="14"/>
    </row>
    <row r="7" spans="1:14" s="6" customFormat="1" ht="12.75" customHeight="1">
      <c r="A7" s="15">
        <v>13</v>
      </c>
      <c r="B7" s="16" t="s">
        <v>17</v>
      </c>
      <c r="C7" s="17">
        <v>25135.88</v>
      </c>
      <c r="D7" s="17">
        <f t="shared" si="1"/>
        <v>3061.2599999999984</v>
      </c>
      <c r="E7" s="17">
        <v>28197.14</v>
      </c>
      <c r="F7" s="17">
        <f>SUM('[1]Měsíční příjmy'!C7:N7)</f>
        <v>35565.01</v>
      </c>
      <c r="G7" s="18">
        <f t="shared" si="0"/>
        <v>1.2612984863003838</v>
      </c>
      <c r="H7" s="14"/>
      <c r="I7" s="14"/>
      <c r="J7" s="14"/>
      <c r="K7" s="14"/>
      <c r="L7" s="14"/>
      <c r="M7" s="14"/>
      <c r="N7" s="14"/>
    </row>
    <row r="8" spans="1:14" s="6" customFormat="1" ht="12.75" customHeight="1">
      <c r="A8" s="15">
        <v>15</v>
      </c>
      <c r="B8" s="16" t="s">
        <v>18</v>
      </c>
      <c r="C8" s="17">
        <v>5000</v>
      </c>
      <c r="D8" s="17">
        <f t="shared" si="1"/>
        <v>0</v>
      </c>
      <c r="E8" s="17">
        <v>5000</v>
      </c>
      <c r="F8" s="17">
        <f>SUM('[1]Měsíční příjmy'!C8:N8)</f>
        <v>5413.35</v>
      </c>
      <c r="G8" s="18">
        <f t="shared" si="0"/>
        <v>1.08267</v>
      </c>
      <c r="H8" s="14"/>
      <c r="I8" s="14"/>
      <c r="J8" s="14"/>
      <c r="K8" s="14"/>
      <c r="L8" s="14"/>
      <c r="M8" s="14"/>
      <c r="N8" s="14"/>
    </row>
    <row r="9" spans="1:14" s="6" customFormat="1" ht="12.75" customHeight="1" thickBot="1">
      <c r="A9" s="19">
        <v>17</v>
      </c>
      <c r="B9" s="20" t="s">
        <v>19</v>
      </c>
      <c r="C9" s="21">
        <v>0</v>
      </c>
      <c r="D9" s="21">
        <f t="shared" si="1"/>
        <v>0</v>
      </c>
      <c r="E9" s="21">
        <v>0</v>
      </c>
      <c r="F9" s="21">
        <f>SUM('[1]Měsíční příjmy'!C9:N9)</f>
        <v>0</v>
      </c>
      <c r="G9" s="22">
        <f t="shared" si="0"/>
        <v>0</v>
      </c>
      <c r="H9" s="14"/>
      <c r="I9" s="14"/>
      <c r="J9" s="14"/>
      <c r="K9" s="14"/>
      <c r="L9" s="14"/>
      <c r="M9" s="14"/>
      <c r="N9" s="14"/>
    </row>
    <row r="10" spans="1:14" s="6" customFormat="1" ht="12.75" customHeight="1" thickBot="1">
      <c r="A10" s="10" t="s">
        <v>20</v>
      </c>
      <c r="B10" s="11"/>
      <c r="C10" s="12">
        <f>SUM(C11:C17)</f>
        <v>48303</v>
      </c>
      <c r="D10" s="12">
        <f t="shared" si="1"/>
        <v>78.94999999999709</v>
      </c>
      <c r="E10" s="12">
        <f>SUM(E11:E17)</f>
        <v>48381.95</v>
      </c>
      <c r="F10" s="12">
        <f>SUM('[1]Měsíční příjmy'!C10:N10)</f>
        <v>49584.88</v>
      </c>
      <c r="G10" s="13">
        <f t="shared" si="0"/>
        <v>1.0248631979488219</v>
      </c>
      <c r="H10" s="14"/>
      <c r="I10" s="14"/>
      <c r="J10" s="14"/>
      <c r="K10" s="14"/>
      <c r="L10" s="14"/>
      <c r="M10" s="14"/>
      <c r="N10" s="14"/>
    </row>
    <row r="11" spans="1:14" s="6" customFormat="1" ht="12.75" customHeight="1">
      <c r="A11" s="15">
        <v>211</v>
      </c>
      <c r="B11" s="16" t="s">
        <v>21</v>
      </c>
      <c r="C11" s="17">
        <v>1159</v>
      </c>
      <c r="D11" s="17">
        <f t="shared" si="1"/>
        <v>0</v>
      </c>
      <c r="E11" s="17">
        <v>1159</v>
      </c>
      <c r="F11" s="17">
        <f>SUM('[1]Měsíční příjmy'!C11:N11)</f>
        <v>740.74</v>
      </c>
      <c r="G11" s="18">
        <f t="shared" si="0"/>
        <v>0.6391199309749784</v>
      </c>
      <c r="H11" s="14"/>
      <c r="I11" s="14"/>
      <c r="J11" s="14"/>
      <c r="K11" s="14"/>
      <c r="L11" s="14"/>
      <c r="M11" s="14"/>
      <c r="N11" s="14"/>
    </row>
    <row r="12" spans="1:14" s="6" customFormat="1" ht="12.75" customHeight="1">
      <c r="A12" s="15">
        <v>212</v>
      </c>
      <c r="B12" s="16" t="s">
        <v>22</v>
      </c>
      <c r="C12" s="17">
        <v>0</v>
      </c>
      <c r="D12" s="17">
        <f t="shared" si="1"/>
        <v>78.5</v>
      </c>
      <c r="E12" s="17">
        <v>78.5</v>
      </c>
      <c r="F12" s="17">
        <f>SUM('[1]Měsíční příjmy'!C12:N12)</f>
        <v>811.2</v>
      </c>
      <c r="G12" s="18">
        <f t="shared" si="0"/>
        <v>10.33375796178344</v>
      </c>
      <c r="H12" s="14"/>
      <c r="I12" s="14"/>
      <c r="J12" s="14"/>
      <c r="K12" s="14"/>
      <c r="L12" s="14"/>
      <c r="M12" s="14"/>
      <c r="N12" s="14"/>
    </row>
    <row r="13" spans="1:14" s="6" customFormat="1" ht="12.75" customHeight="1">
      <c r="A13" s="15">
        <v>213</v>
      </c>
      <c r="B13" s="16" t="s">
        <v>23</v>
      </c>
      <c r="C13" s="17">
        <v>44302</v>
      </c>
      <c r="D13" s="17">
        <f t="shared" si="1"/>
        <v>0</v>
      </c>
      <c r="E13" s="17">
        <v>44302</v>
      </c>
      <c r="F13" s="17">
        <f>SUM('[1]Měsíční příjmy'!C13:N13)</f>
        <v>40120.31</v>
      </c>
      <c r="G13" s="18">
        <f t="shared" si="0"/>
        <v>0.9056094532978195</v>
      </c>
      <c r="H13" s="14"/>
      <c r="I13" s="14"/>
      <c r="J13" s="14"/>
      <c r="K13" s="14"/>
      <c r="L13" s="14"/>
      <c r="M13" s="14"/>
      <c r="N13" s="14"/>
    </row>
    <row r="14" spans="1:14" s="6" customFormat="1" ht="12.75" customHeight="1">
      <c r="A14" s="15">
        <v>214</v>
      </c>
      <c r="B14" s="16" t="s">
        <v>24</v>
      </c>
      <c r="C14" s="17">
        <v>700</v>
      </c>
      <c r="D14" s="17">
        <f t="shared" si="1"/>
        <v>0</v>
      </c>
      <c r="E14" s="17">
        <v>700</v>
      </c>
      <c r="F14" s="17">
        <f>SUM('[1]Měsíční příjmy'!C14:N14)</f>
        <v>3236.15</v>
      </c>
      <c r="G14" s="18">
        <f t="shared" si="0"/>
        <v>4.6230714285714285</v>
      </c>
      <c r="H14" s="14"/>
      <c r="I14" s="14"/>
      <c r="J14" s="14"/>
      <c r="K14" s="14"/>
      <c r="L14" s="14"/>
      <c r="M14" s="14"/>
      <c r="N14" s="14"/>
    </row>
    <row r="15" spans="1:14" s="6" customFormat="1" ht="12.75" customHeight="1">
      <c r="A15" s="15">
        <v>22</v>
      </c>
      <c r="B15" s="16" t="s">
        <v>25</v>
      </c>
      <c r="C15" s="17">
        <v>1555</v>
      </c>
      <c r="D15" s="17">
        <f t="shared" si="1"/>
        <v>0.4500000000000455</v>
      </c>
      <c r="E15" s="17">
        <v>1555.45</v>
      </c>
      <c r="F15" s="17">
        <f>SUM('[1]Měsíční příjmy'!C15:N15)</f>
        <v>2433.06</v>
      </c>
      <c r="G15" s="18">
        <f t="shared" si="0"/>
        <v>1.564216143238291</v>
      </c>
      <c r="H15" s="14"/>
      <c r="I15" s="14"/>
      <c r="J15" s="14"/>
      <c r="K15" s="14"/>
      <c r="L15" s="14"/>
      <c r="M15" s="14"/>
      <c r="N15" s="14"/>
    </row>
    <row r="16" spans="1:14" s="6" customFormat="1" ht="12.75" customHeight="1">
      <c r="A16" s="15">
        <v>23</v>
      </c>
      <c r="B16" s="16" t="s">
        <v>26</v>
      </c>
      <c r="C16" s="17">
        <v>505</v>
      </c>
      <c r="D16" s="17">
        <f>+E16-C16</f>
        <v>0</v>
      </c>
      <c r="E16" s="17">
        <v>505</v>
      </c>
      <c r="F16" s="17">
        <f>SUM('[1]Měsíční příjmy'!C16:N16)</f>
        <v>1556.37</v>
      </c>
      <c r="G16" s="18">
        <f t="shared" si="0"/>
        <v>3.0819207920792078</v>
      </c>
      <c r="H16" s="14"/>
      <c r="I16" s="14"/>
      <c r="J16" s="14"/>
      <c r="K16" s="14"/>
      <c r="L16" s="14"/>
      <c r="M16" s="14"/>
      <c r="N16" s="14"/>
    </row>
    <row r="17" spans="1:14" s="6" customFormat="1" ht="12.75" customHeight="1" thickBot="1">
      <c r="A17" s="19">
        <v>24</v>
      </c>
      <c r="B17" s="20" t="s">
        <v>27</v>
      </c>
      <c r="C17" s="21">
        <v>82</v>
      </c>
      <c r="D17" s="21">
        <f t="shared" si="1"/>
        <v>0</v>
      </c>
      <c r="E17" s="21">
        <v>82</v>
      </c>
      <c r="F17" s="21">
        <f>SUM('[1]Měsíční příjmy'!C17:N17)</f>
        <v>687.05</v>
      </c>
      <c r="G17" s="22">
        <f t="shared" si="0"/>
        <v>8.378658536585366</v>
      </c>
      <c r="H17" s="14"/>
      <c r="I17" s="14"/>
      <c r="J17" s="14"/>
      <c r="K17" s="14"/>
      <c r="L17" s="14"/>
      <c r="M17" s="14"/>
      <c r="N17" s="14"/>
    </row>
    <row r="18" spans="1:14" s="6" customFormat="1" ht="12.75" customHeight="1" thickBot="1">
      <c r="A18" s="10" t="s">
        <v>28</v>
      </c>
      <c r="B18" s="11"/>
      <c r="C18" s="12">
        <f>SUM(C19:C20)</f>
        <v>8250</v>
      </c>
      <c r="D18" s="12">
        <f t="shared" si="1"/>
        <v>0</v>
      </c>
      <c r="E18" s="12">
        <f>SUM(E19:E20)</f>
        <v>8250</v>
      </c>
      <c r="F18" s="12">
        <f>SUM('[1]Měsíční příjmy'!C18:N18)</f>
        <v>29148.76</v>
      </c>
      <c r="G18" s="13">
        <f t="shared" si="0"/>
        <v>3.53318303030303</v>
      </c>
      <c r="H18" s="14"/>
      <c r="I18" s="14"/>
      <c r="J18" s="14"/>
      <c r="K18" s="14"/>
      <c r="L18" s="14"/>
      <c r="M18" s="14"/>
      <c r="N18" s="14"/>
    </row>
    <row r="19" spans="1:14" s="6" customFormat="1" ht="12.75" customHeight="1">
      <c r="A19" s="15">
        <v>31</v>
      </c>
      <c r="B19" s="16" t="s">
        <v>29</v>
      </c>
      <c r="C19" s="17">
        <v>8250</v>
      </c>
      <c r="D19" s="17">
        <f t="shared" si="1"/>
        <v>0</v>
      </c>
      <c r="E19" s="17">
        <v>8250</v>
      </c>
      <c r="F19" s="17">
        <f>SUM('[1]Měsíční příjmy'!C19:N19)</f>
        <v>29148.76</v>
      </c>
      <c r="G19" s="18">
        <f t="shared" si="0"/>
        <v>3.53318303030303</v>
      </c>
      <c r="H19" s="14"/>
      <c r="I19" s="14"/>
      <c r="J19" s="14"/>
      <c r="K19" s="14"/>
      <c r="L19" s="14"/>
      <c r="M19" s="14"/>
      <c r="N19" s="14"/>
    </row>
    <row r="20" spans="1:14" s="6" customFormat="1" ht="12.75" customHeight="1" thickBot="1">
      <c r="A20" s="19">
        <v>32</v>
      </c>
      <c r="B20" s="20" t="s">
        <v>30</v>
      </c>
      <c r="C20" s="21">
        <v>0</v>
      </c>
      <c r="D20" s="21">
        <f t="shared" si="1"/>
        <v>0</v>
      </c>
      <c r="E20" s="21">
        <v>0</v>
      </c>
      <c r="F20" s="21">
        <f>SUM('[1]Měsíční příjmy'!C20:N20)</f>
        <v>0</v>
      </c>
      <c r="G20" s="22">
        <f t="shared" si="0"/>
        <v>0</v>
      </c>
      <c r="H20" s="14"/>
      <c r="I20" s="14"/>
      <c r="J20" s="14"/>
      <c r="K20" s="14"/>
      <c r="L20" s="14"/>
      <c r="M20" s="14"/>
      <c r="N20" s="14"/>
    </row>
    <row r="21" spans="1:14" s="6" customFormat="1" ht="12.75" customHeight="1" thickBot="1">
      <c r="A21" s="10" t="s">
        <v>31</v>
      </c>
      <c r="B21" s="11"/>
      <c r="C21" s="12">
        <f>SUM(C22:C28)</f>
        <v>51124.62</v>
      </c>
      <c r="D21" s="12">
        <f t="shared" si="1"/>
        <v>4989.759999999995</v>
      </c>
      <c r="E21" s="12">
        <f>SUM(E22:E28)</f>
        <v>56114.38</v>
      </c>
      <c r="F21" s="12">
        <f>SUM('[1]Měsíční příjmy'!C21:N21)</f>
        <v>56361.7</v>
      </c>
      <c r="G21" s="13">
        <f aca="true" t="shared" si="2" ref="G21:G29">IF(E21&lt;&gt;0,F21/E21,0)</f>
        <v>1.0044074264030005</v>
      </c>
      <c r="H21" s="14"/>
      <c r="I21" s="14"/>
      <c r="J21" s="14"/>
      <c r="K21" s="14"/>
      <c r="L21" s="14"/>
      <c r="M21" s="14"/>
      <c r="N21" s="14"/>
    </row>
    <row r="22" spans="1:14" s="6" customFormat="1" ht="12.75" customHeight="1">
      <c r="A22" s="15">
        <v>411</v>
      </c>
      <c r="B22" s="16" t="s">
        <v>32</v>
      </c>
      <c r="C22" s="17">
        <v>48024.62</v>
      </c>
      <c r="D22" s="17">
        <f aca="true" t="shared" si="3" ref="D22:D29">+E22-C22</f>
        <v>2210.0599999999977</v>
      </c>
      <c r="E22" s="17">
        <v>50234.68</v>
      </c>
      <c r="F22" s="17">
        <f>SUM('[1]Měsíční příjmy'!C22:N22)</f>
        <v>50204.4</v>
      </c>
      <c r="G22" s="18">
        <f t="shared" si="2"/>
        <v>0.9993972291651902</v>
      </c>
      <c r="H22" s="14"/>
      <c r="I22" s="14"/>
      <c r="J22" s="14"/>
      <c r="K22" s="14"/>
      <c r="L22" s="14"/>
      <c r="M22" s="14"/>
      <c r="N22" s="14"/>
    </row>
    <row r="23" spans="1:14" s="6" customFormat="1" ht="12.75" customHeight="1">
      <c r="A23" s="15">
        <v>412</v>
      </c>
      <c r="B23" s="16" t="s">
        <v>33</v>
      </c>
      <c r="C23" s="17">
        <v>1800</v>
      </c>
      <c r="D23" s="17">
        <f t="shared" si="3"/>
        <v>639.6999999999998</v>
      </c>
      <c r="E23" s="17">
        <v>2439.7</v>
      </c>
      <c r="F23" s="17">
        <f>SUM('[1]Měsíční příjmy'!C23:N23)</f>
        <v>2567.3</v>
      </c>
      <c r="G23" s="18">
        <f t="shared" si="2"/>
        <v>1.0523015124810429</v>
      </c>
      <c r="H23" s="14"/>
      <c r="I23" s="14"/>
      <c r="J23" s="14"/>
      <c r="K23" s="14"/>
      <c r="L23" s="14"/>
      <c r="M23" s="14"/>
      <c r="N23" s="14"/>
    </row>
    <row r="24" spans="1:14" s="6" customFormat="1" ht="12.75" customHeight="1">
      <c r="A24" s="15">
        <v>413</v>
      </c>
      <c r="B24" s="16" t="s">
        <v>34</v>
      </c>
      <c r="C24" s="17">
        <v>1300</v>
      </c>
      <c r="D24" s="17">
        <f t="shared" si="3"/>
        <v>0</v>
      </c>
      <c r="E24" s="17">
        <v>1300</v>
      </c>
      <c r="F24" s="17">
        <f>SUM('[1]Měsíční příjmy'!C24:N24)</f>
        <v>1300</v>
      </c>
      <c r="G24" s="18">
        <f t="shared" si="2"/>
        <v>1</v>
      </c>
      <c r="H24" s="14"/>
      <c r="I24" s="14"/>
      <c r="J24" s="14"/>
      <c r="K24" s="14"/>
      <c r="L24" s="14"/>
      <c r="M24" s="14"/>
      <c r="N24" s="14"/>
    </row>
    <row r="25" spans="1:14" s="6" customFormat="1" ht="12.75" customHeight="1">
      <c r="A25" s="15">
        <v>415</v>
      </c>
      <c r="B25" s="16" t="s">
        <v>35</v>
      </c>
      <c r="C25" s="17">
        <v>0</v>
      </c>
      <c r="D25" s="17">
        <f t="shared" si="3"/>
        <v>0</v>
      </c>
      <c r="E25" s="17">
        <v>0</v>
      </c>
      <c r="F25" s="17">
        <f>SUM('[1]Měsíční příjmy'!C25:N25)</f>
        <v>0</v>
      </c>
      <c r="G25" s="18">
        <f t="shared" si="2"/>
        <v>0</v>
      </c>
      <c r="H25" s="14"/>
      <c r="I25" s="14"/>
      <c r="J25" s="14"/>
      <c r="K25" s="14"/>
      <c r="L25" s="14"/>
      <c r="M25" s="14"/>
      <c r="N25" s="14"/>
    </row>
    <row r="26" spans="1:14" s="6" customFormat="1" ht="12.75" customHeight="1">
      <c r="A26" s="15">
        <v>421</v>
      </c>
      <c r="B26" s="16" t="s">
        <v>36</v>
      </c>
      <c r="C26" s="17">
        <v>0</v>
      </c>
      <c r="D26" s="17">
        <f t="shared" si="3"/>
        <v>2140</v>
      </c>
      <c r="E26" s="17">
        <v>2140</v>
      </c>
      <c r="F26" s="17">
        <f>SUM('[1]Měsíční příjmy'!C26:N26)</f>
        <v>2140</v>
      </c>
      <c r="G26" s="18">
        <f t="shared" si="2"/>
        <v>1</v>
      </c>
      <c r="H26" s="14"/>
      <c r="I26" s="14"/>
      <c r="J26" s="14"/>
      <c r="K26" s="14"/>
      <c r="L26" s="14"/>
      <c r="M26" s="14"/>
      <c r="N26" s="14"/>
    </row>
    <row r="27" spans="1:14" s="6" customFormat="1" ht="12.75" customHeight="1">
      <c r="A27" s="15">
        <v>422</v>
      </c>
      <c r="B27" s="16" t="s">
        <v>37</v>
      </c>
      <c r="C27" s="17">
        <v>0</v>
      </c>
      <c r="D27" s="17">
        <f t="shared" si="3"/>
        <v>0</v>
      </c>
      <c r="E27" s="17">
        <v>0</v>
      </c>
      <c r="F27" s="17">
        <f>SUM('[1]Měsíční příjmy'!C27:N27)</f>
        <v>150</v>
      </c>
      <c r="G27" s="18">
        <f t="shared" si="2"/>
        <v>0</v>
      </c>
      <c r="H27" s="14"/>
      <c r="I27" s="14"/>
      <c r="J27" s="14"/>
      <c r="K27" s="14"/>
      <c r="L27" s="14"/>
      <c r="M27" s="14"/>
      <c r="N27" s="14"/>
    </row>
    <row r="28" spans="1:14" s="6" customFormat="1" ht="12.75" customHeight="1" thickBot="1">
      <c r="A28" s="19">
        <v>423</v>
      </c>
      <c r="B28" s="20" t="s">
        <v>38</v>
      </c>
      <c r="C28" s="21">
        <v>0</v>
      </c>
      <c r="D28" s="21">
        <f>+E28-C28</f>
        <v>0</v>
      </c>
      <c r="E28" s="21">
        <v>0</v>
      </c>
      <c r="F28" s="21">
        <f>SUM('[1]Měsíční příjmy'!C28:N28)</f>
        <v>0</v>
      </c>
      <c r="G28" s="22">
        <f>IF(E28&lt;&gt;0,F28/E28,0)</f>
        <v>0</v>
      </c>
      <c r="H28" s="14"/>
      <c r="I28" s="14"/>
      <c r="J28" s="14"/>
      <c r="K28" s="14"/>
      <c r="L28" s="14"/>
      <c r="M28" s="14"/>
      <c r="N28" s="14"/>
    </row>
    <row r="29" spans="1:14" s="6" customFormat="1" ht="21" customHeight="1" thickBot="1">
      <c r="A29" s="23" t="s">
        <v>39</v>
      </c>
      <c r="B29" s="24"/>
      <c r="C29" s="12">
        <f>SUM(C21,C18,C10,C3)</f>
        <v>234613.5</v>
      </c>
      <c r="D29" s="12">
        <f t="shared" si="3"/>
        <v>51331.17000000004</v>
      </c>
      <c r="E29" s="12">
        <f>SUM(E21,E18,E10,E3)</f>
        <v>285944.67000000004</v>
      </c>
      <c r="F29" s="12">
        <f>SUM('[1]Měsíční příjmy'!C29:N29)</f>
        <v>327790.81</v>
      </c>
      <c r="G29" s="13">
        <f t="shared" si="2"/>
        <v>1.1463434866612479</v>
      </c>
      <c r="H29" s="14"/>
      <c r="I29" s="14"/>
      <c r="J29" s="14"/>
      <c r="K29" s="14"/>
      <c r="L29" s="14"/>
      <c r="M29" s="14"/>
      <c r="N29" s="14"/>
    </row>
    <row r="30" spans="1:14" s="6" customFormat="1" ht="12.75" customHeight="1" thickBot="1">
      <c r="A30" s="10" t="s">
        <v>40</v>
      </c>
      <c r="B30" s="11"/>
      <c r="C30" s="12">
        <f>SUM(C31:C32)</f>
        <v>63055.600000000006</v>
      </c>
      <c r="D30" s="12">
        <f>+E30-C30</f>
        <v>780.7999999999884</v>
      </c>
      <c r="E30" s="12">
        <f>SUM(E31:E32)</f>
        <v>63836.399999999994</v>
      </c>
      <c r="F30" s="12">
        <f>SUM('[1]Měsíční příjmy'!C30:N30)</f>
        <v>-6877.120000000003</v>
      </c>
      <c r="G30" s="13">
        <f>IF(E30&lt;&gt;0,F30/E30,0)</f>
        <v>-0.10773038579869797</v>
      </c>
      <c r="H30" s="14"/>
      <c r="I30" s="14"/>
      <c r="J30" s="14"/>
      <c r="K30" s="14"/>
      <c r="L30" s="14"/>
      <c r="M30" s="14"/>
      <c r="N30" s="14"/>
    </row>
    <row r="31" spans="1:14" s="6" customFormat="1" ht="12.75" customHeight="1">
      <c r="A31" s="25">
        <v>811</v>
      </c>
      <c r="B31" s="26" t="s">
        <v>41</v>
      </c>
      <c r="C31" s="27">
        <v>69367.6</v>
      </c>
      <c r="D31" s="27">
        <f>+E31-C31</f>
        <v>780.7999999999884</v>
      </c>
      <c r="E31" s="27">
        <v>70148.4</v>
      </c>
      <c r="F31" s="27">
        <f>SUM('[1]Měsíční příjmy'!C31:N31)</f>
        <v>-585.9699999999993</v>
      </c>
      <c r="G31" s="28"/>
      <c r="H31" s="14"/>
      <c r="I31" s="14"/>
      <c r="J31" s="14"/>
      <c r="K31" s="14"/>
      <c r="L31" s="14"/>
      <c r="M31" s="14"/>
      <c r="N31" s="14"/>
    </row>
    <row r="32" spans="1:14" s="6" customFormat="1" ht="12.75" customHeight="1" thickBot="1">
      <c r="A32" s="19">
        <v>812</v>
      </c>
      <c r="B32" s="20" t="s">
        <v>42</v>
      </c>
      <c r="C32" s="21">
        <v>-6312</v>
      </c>
      <c r="D32" s="21">
        <f>+E32-C32</f>
        <v>0</v>
      </c>
      <c r="E32" s="21">
        <v>-6312</v>
      </c>
      <c r="F32" s="21">
        <f>SUM('[1]Měsíční příjmy'!C32:N32)</f>
        <v>-6291.15</v>
      </c>
      <c r="G32" s="22"/>
      <c r="H32" s="14"/>
      <c r="I32" s="14"/>
      <c r="J32" s="14"/>
      <c r="K32" s="14"/>
      <c r="L32" s="14"/>
      <c r="M32" s="14"/>
      <c r="N32" s="14"/>
    </row>
    <row r="33" spans="1:14" s="6" customFormat="1" ht="21" customHeight="1" thickBot="1">
      <c r="A33" s="23" t="s">
        <v>43</v>
      </c>
      <c r="B33" s="24"/>
      <c r="C33" s="12">
        <f>SUM(C29,C30)</f>
        <v>297669.1</v>
      </c>
      <c r="D33" s="12">
        <f>+E33-C33</f>
        <v>52111.97000000009</v>
      </c>
      <c r="E33" s="12">
        <f>SUM(E29,E30,)</f>
        <v>349781.07000000007</v>
      </c>
      <c r="F33" s="12">
        <f>SUM('[1]Měsíční příjmy'!C33:N33)</f>
        <v>320913.68999999994</v>
      </c>
      <c r="G33" s="13">
        <f>IF(E33&lt;&gt;0,F33/E33,0)</f>
        <v>0.9174701478270391</v>
      </c>
      <c r="H33" s="14"/>
      <c r="I33" s="14"/>
      <c r="J33" s="14"/>
      <c r="K33" s="14"/>
      <c r="L33" s="14"/>
      <c r="M33" s="14"/>
      <c r="N33" s="14"/>
    </row>
    <row r="34" spans="1:7" ht="12.75">
      <c r="A34" s="29"/>
      <c r="B34" s="29"/>
      <c r="C34" s="14"/>
      <c r="D34" s="14"/>
      <c r="E34" s="14"/>
      <c r="F34" s="14"/>
      <c r="G34" s="14"/>
    </row>
    <row r="35" spans="1:7" ht="12.75">
      <c r="A35" s="29"/>
      <c r="B35" s="29"/>
      <c r="C35" s="14"/>
      <c r="D35" s="14"/>
      <c r="E35" s="14"/>
      <c r="F35" s="14"/>
      <c r="G35" s="14"/>
    </row>
    <row r="36" spans="1:7" ht="12.75">
      <c r="A36" s="29"/>
      <c r="B36" s="29"/>
      <c r="C36" s="14"/>
      <c r="D36" s="14"/>
      <c r="E36" s="14"/>
      <c r="F36" s="14"/>
      <c r="G36" s="14"/>
    </row>
    <row r="37" spans="1:7" ht="12.75">
      <c r="A37" s="29"/>
      <c r="B37" s="29"/>
      <c r="C37" s="14"/>
      <c r="D37" s="14"/>
      <c r="E37" s="14"/>
      <c r="F37" s="14"/>
      <c r="G37" s="14"/>
    </row>
    <row r="38" spans="1:7" ht="12.75">
      <c r="A38" s="29"/>
      <c r="B38" s="29"/>
      <c r="C38" s="14"/>
      <c r="D38" s="14"/>
      <c r="E38" s="14"/>
      <c r="F38" s="14"/>
      <c r="G38" s="14"/>
    </row>
  </sheetData>
  <printOptions horizontalCentered="1"/>
  <pageMargins left="0.3937007874015748" right="0.3937007874015748" top="1.3385826771653544" bottom="0.9448818897637796" header="0.4724409448818898" footer="0.5118110236220472"/>
  <pageSetup horizontalDpi="600" verticalDpi="600" orientation="portrait" paperSize="9" r:id="rId2"/>
  <headerFooter alignWithMargins="0">
    <oddHeader>&amp;L&amp;"Times New Roman CE,obyčejné"Městský úřad Mariánské Lázně&amp;C&amp;"Arial CE,tučné"&amp;11
&amp;10Plnění příjmů za leden - prosinec 2005
&amp;R&amp;8Tabulka č. 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MeU 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janaurb</dc:creator>
  <cp:keywords/>
  <dc:description/>
  <cp:lastModifiedBy>janaurb</cp:lastModifiedBy>
  <dcterms:created xsi:type="dcterms:W3CDTF">2006-03-28T06:54:28Z</dcterms:created>
  <dcterms:modified xsi:type="dcterms:W3CDTF">2006-03-28T06:54:54Z</dcterms:modified>
  <cp:category/>
  <cp:version/>
  <cp:contentType/>
  <cp:contentStatus/>
</cp:coreProperties>
</file>